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6E2BB234-D307-49BA-B37A-6912272889CB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K64E" sheetId="1" r:id="rId1"/>
    <sheet name="Thống kê" sheetId="8" r:id="rId2"/>
  </sheets>
  <definedNames>
    <definedName name="_xlnm._FilterDatabase" localSheetId="0" hidden="1">K64E!$A$12:$K$58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8" l="1"/>
  <c r="C11" i="8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13" i="1"/>
  <c r="N11" i="8" s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13" i="1"/>
  <c r="J11" i="8" l="1"/>
  <c r="J12" i="8" s="1"/>
  <c r="D11" i="8"/>
  <c r="D12" i="8" s="1"/>
  <c r="L11" i="8"/>
  <c r="L12" i="8" s="1"/>
  <c r="F11" i="8"/>
  <c r="F12" i="8" s="1"/>
  <c r="N12" i="8"/>
  <c r="H12" i="8"/>
  <c r="O11" i="8"/>
  <c r="I11" i="8" l="1"/>
  <c r="E11" i="8"/>
  <c r="M11" i="8"/>
  <c r="K11" i="8"/>
  <c r="C12" i="8"/>
  <c r="I12" i="8" s="1"/>
  <c r="G11" i="8"/>
  <c r="E12" i="8" l="1"/>
  <c r="K12" i="8"/>
  <c r="O12" i="8"/>
  <c r="M12" i="8"/>
  <c r="G12" i="8"/>
</calcChain>
</file>

<file path=xl/sharedStrings.xml><?xml version="1.0" encoding="utf-8"?>
<sst xmlns="http://schemas.openxmlformats.org/spreadsheetml/2006/main" count="101" uniqueCount="79">
  <si>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</si>
  <si>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</si>
  <si>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</si>
  <si>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</si>
  <si>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</si>
  <si>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</si>
  <si>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</si>
  <si>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</si>
  <si>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</si>
  <si>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</si>
  <si>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</si>
  <si>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</si>
  <si>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</si>
  <si>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</si>
  <si>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</si>
  <si>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</si>
  <si>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</si>
  <si>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Xuất sắc</t>
  </si>
  <si>
    <t>Kém</t>
  </si>
  <si>
    <t>KHOA VẬT LÝ KỸ THUẬT VÀ CÔNG NGHỆ NANO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</si>
  <si>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</si>
  <si>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</si>
  <si>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</si>
  <si>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</si>
  <si>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</si>
  <si>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</si>
  <si>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</si>
  <si>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</si>
  <si>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QH-2019-I/CQ-E</t>
  </si>
  <si>
    <t>Tổng Khoa VLKT</t>
  </si>
  <si>
    <t>BẢNG TỔNG HỢP KẾT QUẢ RÈN LUYỆN CỦA SINH VIÊN 
KHOA VẬT LÝ KỸ THUẬT&amp;CÔNG NGHỆ NANO HỌC KỲ II, NĂM HỌC 2022-2023</t>
  </si>
  <si>
    <t>HĐ cấp Trường
(dự kiến)</t>
  </si>
  <si>
    <t>LỚP QH-2019-I/CQ-E, HỌC KỲ 1, NĂM HỌC 23-24</t>
  </si>
  <si>
    <t>Phạm Đức Anh</t>
  </si>
  <si>
    <t>Phạm Việt Anh</t>
  </si>
  <si>
    <t>Nguyễn Duy Anh</t>
  </si>
  <si>
    <t>Nguyễn Đức Bằng</t>
  </si>
  <si>
    <t>Vũ Thành Công</t>
  </si>
  <si>
    <t>Lại Chí Công</t>
  </si>
  <si>
    <t>Nguyễn Công Doanh</t>
  </si>
  <si>
    <t>Lương Đình Dũng</t>
  </si>
  <si>
    <t>Phạm Trường Giang</t>
  </si>
  <si>
    <t>Tăng Thị Giang</t>
  </si>
  <si>
    <t>Tạ Trần Tuấn Hảo</t>
  </si>
  <si>
    <t>Nguyễn Duy Hiệp</t>
  </si>
  <si>
    <t>Bùi Thọ Hiếu</t>
  </si>
  <si>
    <t>Trương Tấn Hoàng</t>
  </si>
  <si>
    <t>Trần Thị Hồng</t>
  </si>
  <si>
    <t>Vũ Thế Huy</t>
  </si>
  <si>
    <t>Bùi Quốc Huy</t>
  </si>
  <si>
    <t>Nguyễn Thế Thành Luân</t>
  </si>
  <si>
    <t>Lê Đức Minh</t>
  </si>
  <si>
    <t>Đỗ Minh</t>
  </si>
  <si>
    <t>Phạm Văn Minh</t>
  </si>
  <si>
    <t>Bùi Văn Mười</t>
  </si>
  <si>
    <t>Vũ Văn Nam</t>
  </si>
  <si>
    <t>Nguyễn Thị Nga</t>
  </si>
  <si>
    <t>Phan Đình Nghĩa</t>
  </si>
  <si>
    <t>Hoàng Như Ngọc</t>
  </si>
  <si>
    <t>Phạm Phú Nhuận</t>
  </si>
  <si>
    <t>Đại Hùng Phi</t>
  </si>
  <si>
    <t>Nguyễn Tài Phúc</t>
  </si>
  <si>
    <t>Lò Hữu Sơn</t>
  </si>
  <si>
    <t>Nguyễn Đức Tân</t>
  </si>
  <si>
    <t>Nguyễn Ngọc Tân</t>
  </si>
  <si>
    <t>Nguyễn Tiến Nhật Tân</t>
  </si>
  <si>
    <t>Đinh Việt Thắng</t>
  </si>
  <si>
    <t>Ngô Văn Thành</t>
  </si>
  <si>
    <t>Phan Nguyễn Thành</t>
  </si>
  <si>
    <t>Nguyễn Thị Ngọc Thảo</t>
  </si>
  <si>
    <t>Cao Xuân Thình</t>
  </si>
  <si>
    <t>Vũ Bá Thụy</t>
  </si>
  <si>
    <t>Ngô Thượng Tiến</t>
  </si>
  <si>
    <t>Nguyễn Kiều Trang</t>
  </si>
  <si>
    <t>Hoàng Huy Tuấn</t>
  </si>
  <si>
    <t>Nguyễn Minh Tuấn</t>
  </si>
  <si>
    <t>Đỗ Trọng Tuấn</t>
  </si>
  <si>
    <t>Phạm Hoàng Quân</t>
  </si>
  <si>
    <t xml:space="preserve">Danh sách có: 46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</si>
</sst>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rial"/>
      <family val="2"/>
      <scheme val="minor"/>
    </font>
    <font>
      <sz val="10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15" fillId="0" borderId="1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9525</xdr:rowOff>
    </xdr:from>
    <xdr:to>
      <xdr:col>2</xdr:col>
      <xdr:colOff>781050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0CE42F9-B357-DEDA-FE87-53B2DD32B1A6}"/>
            </a:ext>
          </a:extLst>
        </xdr:cNvPr>
        <xdr:cNvCxnSpPr/>
      </xdr:nvCxnSpPr>
      <xdr:spPr>
        <a:xfrm>
          <a:off x="1352550" y="428625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CD83924D-5470-06A8-F582-427DC7D87F52}"/>
            </a:ext>
          </a:extLst>
        </xdr:cNvPr>
        <xdr:cNvCxnSpPr/>
      </xdr:nvCxnSpPr>
      <xdr:spPr>
        <a:xfrm>
          <a:off x="4991100" y="419100"/>
          <a:ext cx="1733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04F28A-3A44-4223-8E27-BF4F939E9B41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B14792-7465-42C3-87E7-27ADF429C93F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opLeftCell="A6" workbookViewId="0">
      <selection activeCell="L20" sqref="L20"/>
    </sheetView>
  </sheetViews>
  <sheetFormatPr defaultColWidth="19.625" defaultRowHeight="14.25" x14ac:dyDescent="0.2"/>
  <cols>
    <col min="1" max="1" width="5.5" customWidth="1"/>
    <col min="2" max="2" width="8.875" bestFit="1" customWidth="1"/>
    <col min="3" max="3" width="19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375" customWidth="1"/>
  </cols>
  <sheetData>
    <row r="1" spans="1:11" ht="16.5" x14ac:dyDescent="0.2">
      <c r="A1" s="22" t="s">
        <v>0</v>
      </c>
      <c r="B1" s="22"/>
      <c r="C1" s="22"/>
      <c r="D1" s="22"/>
      <c r="G1" s="24" t="s">
        <v>2</v>
      </c>
      <c r="H1" s="24"/>
      <c r="I1" s="24"/>
      <c r="J1" s="24"/>
      <c r="K1" s="24"/>
    </row>
    <row r="2" spans="1:11" ht="16.5" x14ac:dyDescent="0.2">
      <c r="A2" s="23" t="s">
        <v>1</v>
      </c>
      <c r="B2" s="23"/>
      <c r="C2" s="23"/>
      <c r="D2" s="23"/>
      <c r="G2" s="24" t="s">
        <v>3</v>
      </c>
      <c r="H2" s="24"/>
      <c r="I2" s="24"/>
      <c r="J2" s="24"/>
      <c r="K2" s="24"/>
    </row>
    <row r="3" spans="1:11" ht="16.5" x14ac:dyDescent="0.2">
      <c r="A3" s="1"/>
    </row>
    <row r="5" spans="1:1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">
      <c r="A6" s="36" t="s">
        <v>32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">
      <c r="A7" s="36" t="s">
        <v>19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19.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</row>
    <row r="9" spans="1:11" x14ac:dyDescent="0.2">
      <c r="A9" s="2"/>
    </row>
    <row r="10" spans="1:11" ht="15.75" x14ac:dyDescent="0.2">
      <c r="A10" s="25" t="s">
        <v>5</v>
      </c>
      <c r="B10" s="28" t="s">
        <v>6</v>
      </c>
      <c r="C10" s="28" t="s">
        <v>7</v>
      </c>
      <c r="D10" s="28" t="s">
        <v>8</v>
      </c>
      <c r="E10" s="3" t="s">
        <v>9</v>
      </c>
      <c r="F10" s="3" t="s">
        <v>9</v>
      </c>
      <c r="G10" s="3" t="s">
        <v>9</v>
      </c>
      <c r="H10" s="31" t="s">
        <v>13</v>
      </c>
      <c r="I10" s="32"/>
      <c r="J10" s="31" t="s">
        <v>13</v>
      </c>
      <c r="K10" s="32"/>
    </row>
    <row r="11" spans="1:11" ht="35.25" customHeight="1" x14ac:dyDescent="0.2">
      <c r="A11" s="26"/>
      <c r="B11" s="29"/>
      <c r="C11" s="29"/>
      <c r="D11" s="29"/>
      <c r="E11" s="4" t="s">
        <v>10</v>
      </c>
      <c r="F11" s="4" t="s">
        <v>11</v>
      </c>
      <c r="G11" s="4" t="s">
        <v>12</v>
      </c>
      <c r="H11" s="33" t="s">
        <v>14</v>
      </c>
      <c r="I11" s="34"/>
      <c r="J11" s="33" t="s">
        <v>31</v>
      </c>
      <c r="K11" s="34"/>
    </row>
    <row r="12" spans="1:11" ht="15.75" x14ac:dyDescent="0.2">
      <c r="A12" s="27"/>
      <c r="B12" s="30"/>
      <c r="C12" s="30"/>
      <c r="D12" s="30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">
      <c r="A13" s="7">
        <v>1</v>
      </c>
      <c r="B13" s="8">
        <v>19020664</v>
      </c>
      <c r="C13" s="8" t="s">
        <v>33</v>
      </c>
      <c r="D13" s="9">
        <v>36986</v>
      </c>
      <c r="E13" s="7">
        <v>90</v>
      </c>
      <c r="F13" s="7">
        <v>90</v>
      </c>
      <c r="G13" s="7">
        <v>90</v>
      </c>
      <c r="H13" s="7">
        <v>90</v>
      </c>
      <c r="I13" s="21" t="str">
        <f t="shared" ref="I13:K58" si="0">IF(H13&gt;=90,"Xuất sắc",IF(H13&gt;=80,"Tốt", IF(H13&gt;=65,"Khá",IF(H13&gt;=50,"Trung bình", IF(H13&gt;=35, "Yếu", "Kém")))))</f>
        <v>Xuất sắc</v>
      </c>
      <c r="J13" s="7">
        <v>90</v>
      </c>
      <c r="K13" s="21" t="str">
        <f t="shared" si="0"/>
        <v>Xuất sắc</v>
      </c>
    </row>
    <row r="14" spans="1:11" ht="15.75" x14ac:dyDescent="0.2">
      <c r="A14" s="7">
        <v>2</v>
      </c>
      <c r="B14" s="8">
        <v>19020665</v>
      </c>
      <c r="C14" s="8" t="s">
        <v>34</v>
      </c>
      <c r="D14" s="9">
        <v>37089</v>
      </c>
      <c r="E14" s="7">
        <v>90</v>
      </c>
      <c r="F14" s="7">
        <v>90</v>
      </c>
      <c r="G14" s="7">
        <v>90</v>
      </c>
      <c r="H14" s="7">
        <v>90</v>
      </c>
      <c r="I14" s="21" t="str">
        <f t="shared" si="0"/>
        <v>Xuất sắc</v>
      </c>
      <c r="J14" s="7">
        <v>90</v>
      </c>
      <c r="K14" s="21" t="str">
        <f t="shared" si="0"/>
        <v>Xuất sắc</v>
      </c>
    </row>
    <row r="15" spans="1:11" ht="15.75" x14ac:dyDescent="0.2">
      <c r="A15" s="7">
        <v>3</v>
      </c>
      <c r="B15" s="8">
        <v>19020669</v>
      </c>
      <c r="C15" s="8" t="s">
        <v>35</v>
      </c>
      <c r="D15" s="9">
        <v>37085</v>
      </c>
      <c r="E15" s="7">
        <v>90</v>
      </c>
      <c r="F15" s="7">
        <v>90</v>
      </c>
      <c r="G15" s="7">
        <v>90</v>
      </c>
      <c r="H15" s="7">
        <v>90</v>
      </c>
      <c r="I15" s="21" t="str">
        <f t="shared" si="0"/>
        <v>Xuất sắc</v>
      </c>
      <c r="J15" s="7">
        <v>90</v>
      </c>
      <c r="K15" s="21" t="str">
        <f t="shared" si="0"/>
        <v>Xuất sắc</v>
      </c>
    </row>
    <row r="16" spans="1:11" ht="15.75" x14ac:dyDescent="0.2">
      <c r="A16" s="7">
        <v>4</v>
      </c>
      <c r="B16" s="8">
        <v>19020670</v>
      </c>
      <c r="C16" s="8" t="s">
        <v>36</v>
      </c>
      <c r="D16" s="9">
        <v>36652</v>
      </c>
      <c r="E16" s="7">
        <v>90</v>
      </c>
      <c r="F16" s="7">
        <v>90</v>
      </c>
      <c r="G16" s="7">
        <v>90</v>
      </c>
      <c r="H16" s="7">
        <v>90</v>
      </c>
      <c r="I16" s="21" t="str">
        <f t="shared" si="0"/>
        <v>Xuất sắc</v>
      </c>
      <c r="J16" s="7">
        <v>90</v>
      </c>
      <c r="K16" s="21" t="str">
        <f t="shared" si="0"/>
        <v>Xuất sắc</v>
      </c>
    </row>
    <row r="17" spans="1:11" ht="15.75" x14ac:dyDescent="0.2">
      <c r="A17" s="7">
        <v>5</v>
      </c>
      <c r="B17" s="8">
        <v>19020672</v>
      </c>
      <c r="C17" s="8" t="s">
        <v>37</v>
      </c>
      <c r="D17" s="9">
        <v>36724</v>
      </c>
      <c r="E17" s="7">
        <v>92</v>
      </c>
      <c r="F17" s="7">
        <v>92</v>
      </c>
      <c r="G17" s="7">
        <v>92</v>
      </c>
      <c r="H17" s="7">
        <v>92</v>
      </c>
      <c r="I17" s="21" t="str">
        <f t="shared" si="0"/>
        <v>Xuất sắc</v>
      </c>
      <c r="J17" s="7">
        <v>92</v>
      </c>
      <c r="K17" s="21" t="str">
        <f t="shared" si="0"/>
        <v>Xuất sắc</v>
      </c>
    </row>
    <row r="18" spans="1:11" ht="15.75" x14ac:dyDescent="0.2">
      <c r="A18" s="7">
        <v>6</v>
      </c>
      <c r="B18" s="8">
        <v>19020673</v>
      </c>
      <c r="C18" s="8" t="s">
        <v>37</v>
      </c>
      <c r="D18" s="9">
        <v>37128</v>
      </c>
      <c r="E18" s="7">
        <v>90</v>
      </c>
      <c r="F18" s="7">
        <v>90</v>
      </c>
      <c r="G18" s="7">
        <v>90</v>
      </c>
      <c r="H18" s="7">
        <v>90</v>
      </c>
      <c r="I18" s="21" t="str">
        <f t="shared" si="0"/>
        <v>Xuất sắc</v>
      </c>
      <c r="J18" s="7">
        <v>90</v>
      </c>
      <c r="K18" s="21" t="str">
        <f t="shared" si="0"/>
        <v>Xuất sắc</v>
      </c>
    </row>
    <row r="19" spans="1:11" ht="15.75" x14ac:dyDescent="0.2">
      <c r="A19" s="7">
        <v>7</v>
      </c>
      <c r="B19" s="8">
        <v>19020674</v>
      </c>
      <c r="C19" s="8" t="s">
        <v>38</v>
      </c>
      <c r="D19" s="9">
        <v>36967</v>
      </c>
      <c r="E19" s="7">
        <v>90</v>
      </c>
      <c r="F19" s="7">
        <v>90</v>
      </c>
      <c r="G19" s="7">
        <v>90</v>
      </c>
      <c r="H19" s="7">
        <v>90</v>
      </c>
      <c r="I19" s="21" t="str">
        <f t="shared" si="0"/>
        <v>Xuất sắc</v>
      </c>
      <c r="J19" s="7">
        <v>90</v>
      </c>
      <c r="K19" s="21" t="str">
        <f t="shared" si="0"/>
        <v>Xuất sắc</v>
      </c>
    </row>
    <row r="20" spans="1:11" ht="15.75" x14ac:dyDescent="0.2">
      <c r="A20" s="7">
        <v>8</v>
      </c>
      <c r="B20" s="8">
        <v>19020679</v>
      </c>
      <c r="C20" s="8" t="s">
        <v>39</v>
      </c>
      <c r="D20" s="9">
        <v>36545</v>
      </c>
      <c r="E20" s="7">
        <v>80</v>
      </c>
      <c r="F20" s="7">
        <v>90</v>
      </c>
      <c r="G20" s="7">
        <v>90</v>
      </c>
      <c r="H20" s="7">
        <v>90</v>
      </c>
      <c r="I20" s="21" t="str">
        <f t="shared" si="0"/>
        <v>Xuất sắc</v>
      </c>
      <c r="J20" s="7">
        <v>90</v>
      </c>
      <c r="K20" s="21" t="str">
        <f t="shared" si="0"/>
        <v>Xuất sắc</v>
      </c>
    </row>
    <row r="21" spans="1:11" ht="15.75" x14ac:dyDescent="0.2">
      <c r="A21" s="7">
        <v>9</v>
      </c>
      <c r="B21" s="8">
        <v>19020684</v>
      </c>
      <c r="C21" s="8" t="s">
        <v>40</v>
      </c>
      <c r="D21" s="9">
        <v>37160</v>
      </c>
      <c r="E21" s="7">
        <v>90</v>
      </c>
      <c r="F21" s="7">
        <v>90</v>
      </c>
      <c r="G21" s="7">
        <v>90</v>
      </c>
      <c r="H21" s="7">
        <v>90</v>
      </c>
      <c r="I21" s="21" t="str">
        <f t="shared" si="0"/>
        <v>Xuất sắc</v>
      </c>
      <c r="J21" s="7">
        <v>90</v>
      </c>
      <c r="K21" s="21" t="str">
        <f t="shared" si="0"/>
        <v>Xuất sắc</v>
      </c>
    </row>
    <row r="22" spans="1:11" ht="15.75" x14ac:dyDescent="0.2">
      <c r="A22" s="7">
        <v>10</v>
      </c>
      <c r="B22" s="8">
        <v>19020686</v>
      </c>
      <c r="C22" s="8" t="s">
        <v>41</v>
      </c>
      <c r="D22" s="9">
        <v>37144</v>
      </c>
      <c r="E22" s="7">
        <v>90</v>
      </c>
      <c r="F22" s="7">
        <v>90</v>
      </c>
      <c r="G22" s="7">
        <v>90</v>
      </c>
      <c r="H22" s="7">
        <v>90</v>
      </c>
      <c r="I22" s="21" t="str">
        <f t="shared" si="0"/>
        <v>Xuất sắc</v>
      </c>
      <c r="J22" s="7">
        <v>90</v>
      </c>
      <c r="K22" s="21" t="str">
        <f t="shared" si="0"/>
        <v>Xuất sắc</v>
      </c>
    </row>
    <row r="23" spans="1:11" ht="15.75" x14ac:dyDescent="0.2">
      <c r="A23" s="7">
        <v>11</v>
      </c>
      <c r="B23" s="8">
        <v>19020687</v>
      </c>
      <c r="C23" s="8" t="s">
        <v>42</v>
      </c>
      <c r="D23" s="9">
        <v>36901</v>
      </c>
      <c r="E23" s="7">
        <v>90</v>
      </c>
      <c r="F23" s="7">
        <v>90</v>
      </c>
      <c r="G23" s="7">
        <v>90</v>
      </c>
      <c r="H23" s="7">
        <v>90</v>
      </c>
      <c r="I23" s="21" t="str">
        <f t="shared" si="0"/>
        <v>Xuất sắc</v>
      </c>
      <c r="J23" s="7">
        <v>90</v>
      </c>
      <c r="K23" s="21" t="str">
        <f t="shared" si="0"/>
        <v>Xuất sắc</v>
      </c>
    </row>
    <row r="24" spans="1:11" ht="15.75" x14ac:dyDescent="0.2">
      <c r="A24" s="7">
        <v>12</v>
      </c>
      <c r="B24" s="8">
        <v>19020690</v>
      </c>
      <c r="C24" s="8" t="s">
        <v>43</v>
      </c>
      <c r="D24" s="9">
        <v>36954</v>
      </c>
      <c r="E24" s="7">
        <v>90</v>
      </c>
      <c r="F24" s="7">
        <v>90</v>
      </c>
      <c r="G24" s="7">
        <v>90</v>
      </c>
      <c r="H24" s="7">
        <v>90</v>
      </c>
      <c r="I24" s="21" t="str">
        <f t="shared" si="0"/>
        <v>Xuất sắc</v>
      </c>
      <c r="J24" s="7">
        <v>90</v>
      </c>
      <c r="K24" s="21" t="str">
        <f t="shared" si="0"/>
        <v>Xuất sắc</v>
      </c>
    </row>
    <row r="25" spans="1:11" ht="15.75" x14ac:dyDescent="0.2">
      <c r="A25" s="7">
        <v>13</v>
      </c>
      <c r="B25" s="8">
        <v>19020693</v>
      </c>
      <c r="C25" s="8" t="s">
        <v>44</v>
      </c>
      <c r="D25" s="9">
        <v>36910</v>
      </c>
      <c r="E25" s="7">
        <v>90</v>
      </c>
      <c r="F25" s="7">
        <v>90</v>
      </c>
      <c r="G25" s="7">
        <v>90</v>
      </c>
      <c r="H25" s="7">
        <v>90</v>
      </c>
      <c r="I25" s="21" t="str">
        <f t="shared" si="0"/>
        <v>Xuất sắc</v>
      </c>
      <c r="J25" s="7">
        <v>90</v>
      </c>
      <c r="K25" s="21" t="str">
        <f t="shared" si="0"/>
        <v>Xuất sắc</v>
      </c>
    </row>
    <row r="26" spans="1:11" ht="15.75" x14ac:dyDescent="0.2">
      <c r="A26" s="7">
        <v>14</v>
      </c>
      <c r="B26" s="8">
        <v>19020697</v>
      </c>
      <c r="C26" s="8" t="s">
        <v>45</v>
      </c>
      <c r="D26" s="9">
        <v>36173</v>
      </c>
      <c r="E26" s="7">
        <v>90</v>
      </c>
      <c r="F26" s="7">
        <v>90</v>
      </c>
      <c r="G26" s="7">
        <v>90</v>
      </c>
      <c r="H26" s="7">
        <v>90</v>
      </c>
      <c r="I26" s="21" t="str">
        <f t="shared" si="0"/>
        <v>Xuất sắc</v>
      </c>
      <c r="J26" s="7">
        <v>90</v>
      </c>
      <c r="K26" s="21" t="str">
        <f t="shared" si="0"/>
        <v>Xuất sắc</v>
      </c>
    </row>
    <row r="27" spans="1:11" ht="15.75" x14ac:dyDescent="0.2">
      <c r="A27" s="7">
        <v>15</v>
      </c>
      <c r="B27" s="8">
        <v>19020701</v>
      </c>
      <c r="C27" s="8" t="s">
        <v>46</v>
      </c>
      <c r="D27" s="9">
        <v>36905</v>
      </c>
      <c r="E27" s="7">
        <v>87</v>
      </c>
      <c r="F27" s="7">
        <v>87</v>
      </c>
      <c r="G27" s="7">
        <v>87</v>
      </c>
      <c r="H27" s="7">
        <v>87</v>
      </c>
      <c r="I27" s="21" t="str">
        <f t="shared" si="0"/>
        <v>Tốt</v>
      </c>
      <c r="J27" s="7">
        <v>87</v>
      </c>
      <c r="K27" s="21" t="str">
        <f t="shared" si="0"/>
        <v>Tốt</v>
      </c>
    </row>
    <row r="28" spans="1:11" ht="15.75" x14ac:dyDescent="0.2">
      <c r="A28" s="7">
        <v>16</v>
      </c>
      <c r="B28" s="8">
        <v>19020703</v>
      </c>
      <c r="C28" s="8" t="s">
        <v>47</v>
      </c>
      <c r="D28" s="9">
        <v>36969</v>
      </c>
      <c r="E28" s="7">
        <v>90</v>
      </c>
      <c r="F28" s="7">
        <v>90</v>
      </c>
      <c r="G28" s="7">
        <v>90</v>
      </c>
      <c r="H28" s="7">
        <v>90</v>
      </c>
      <c r="I28" s="21" t="str">
        <f t="shared" si="0"/>
        <v>Xuất sắc</v>
      </c>
      <c r="J28" s="7">
        <v>90</v>
      </c>
      <c r="K28" s="21" t="str">
        <f t="shared" si="0"/>
        <v>Xuất sắc</v>
      </c>
    </row>
    <row r="29" spans="1:11" ht="15.75" x14ac:dyDescent="0.2">
      <c r="A29" s="7">
        <v>17</v>
      </c>
      <c r="B29" s="8">
        <v>19020709</v>
      </c>
      <c r="C29" s="8" t="s">
        <v>48</v>
      </c>
      <c r="D29" s="9">
        <v>37194</v>
      </c>
      <c r="E29" s="10"/>
      <c r="F29" s="10"/>
      <c r="G29" s="10"/>
      <c r="H29" s="7">
        <v>0</v>
      </c>
      <c r="I29" s="21" t="str">
        <f t="shared" si="0"/>
        <v>Kém</v>
      </c>
      <c r="J29" s="7">
        <v>0</v>
      </c>
      <c r="K29" s="21" t="str">
        <f t="shared" si="0"/>
        <v>Kém</v>
      </c>
    </row>
    <row r="30" spans="1:11" ht="15.75" x14ac:dyDescent="0.2">
      <c r="A30" s="7">
        <v>18</v>
      </c>
      <c r="B30" s="8">
        <v>19020711</v>
      </c>
      <c r="C30" s="8" t="s">
        <v>49</v>
      </c>
      <c r="D30" s="9">
        <v>37162</v>
      </c>
      <c r="E30" s="7">
        <v>90</v>
      </c>
      <c r="F30" s="7">
        <v>90</v>
      </c>
      <c r="G30" s="7">
        <v>90</v>
      </c>
      <c r="H30" s="7">
        <v>90</v>
      </c>
      <c r="I30" s="21" t="str">
        <f t="shared" si="0"/>
        <v>Xuất sắc</v>
      </c>
      <c r="J30" s="7">
        <v>90</v>
      </c>
      <c r="K30" s="21" t="str">
        <f t="shared" si="0"/>
        <v>Xuất sắc</v>
      </c>
    </row>
    <row r="31" spans="1:11" ht="31.5" x14ac:dyDescent="0.2">
      <c r="A31" s="7">
        <v>19</v>
      </c>
      <c r="B31" s="8">
        <v>19020721</v>
      </c>
      <c r="C31" s="8" t="s">
        <v>50</v>
      </c>
      <c r="D31" s="9">
        <v>37144</v>
      </c>
      <c r="E31" s="7">
        <v>80</v>
      </c>
      <c r="F31" s="7">
        <v>90</v>
      </c>
      <c r="G31" s="7">
        <v>90</v>
      </c>
      <c r="H31" s="7">
        <v>90</v>
      </c>
      <c r="I31" s="21" t="str">
        <f t="shared" si="0"/>
        <v>Xuất sắc</v>
      </c>
      <c r="J31" s="7">
        <v>90</v>
      </c>
      <c r="K31" s="21" t="str">
        <f t="shared" si="0"/>
        <v>Xuất sắc</v>
      </c>
    </row>
    <row r="32" spans="1:11" ht="15.75" x14ac:dyDescent="0.2">
      <c r="A32" s="7">
        <v>20</v>
      </c>
      <c r="B32" s="8">
        <v>19020723</v>
      </c>
      <c r="C32" s="8" t="s">
        <v>51</v>
      </c>
      <c r="D32" s="9">
        <v>36893</v>
      </c>
      <c r="E32" s="7">
        <v>90</v>
      </c>
      <c r="F32" s="7">
        <v>90</v>
      </c>
      <c r="G32" s="7">
        <v>90</v>
      </c>
      <c r="H32" s="7">
        <v>90</v>
      </c>
      <c r="I32" s="21" t="str">
        <f t="shared" si="0"/>
        <v>Xuất sắc</v>
      </c>
      <c r="J32" s="7">
        <v>90</v>
      </c>
      <c r="K32" s="21" t="str">
        <f t="shared" si="0"/>
        <v>Xuất sắc</v>
      </c>
    </row>
    <row r="33" spans="1:11" ht="15.75" x14ac:dyDescent="0.2">
      <c r="A33" s="7">
        <v>21</v>
      </c>
      <c r="B33" s="8">
        <v>19020724</v>
      </c>
      <c r="C33" s="8" t="s">
        <v>52</v>
      </c>
      <c r="D33" s="9">
        <v>36914</v>
      </c>
      <c r="E33" s="7">
        <v>85</v>
      </c>
      <c r="F33" s="7">
        <v>90</v>
      </c>
      <c r="G33" s="7">
        <v>90</v>
      </c>
      <c r="H33" s="7">
        <v>90</v>
      </c>
      <c r="I33" s="21" t="str">
        <f t="shared" si="0"/>
        <v>Xuất sắc</v>
      </c>
      <c r="J33" s="7">
        <v>90</v>
      </c>
      <c r="K33" s="21" t="str">
        <f t="shared" si="0"/>
        <v>Xuất sắc</v>
      </c>
    </row>
    <row r="34" spans="1:11" ht="15.75" x14ac:dyDescent="0.2">
      <c r="A34" s="7">
        <v>22</v>
      </c>
      <c r="B34" s="8">
        <v>19020728</v>
      </c>
      <c r="C34" s="8" t="s">
        <v>53</v>
      </c>
      <c r="D34" s="9">
        <v>37003</v>
      </c>
      <c r="E34" s="7">
        <v>90</v>
      </c>
      <c r="F34" s="7">
        <v>90</v>
      </c>
      <c r="G34" s="7">
        <v>90</v>
      </c>
      <c r="H34" s="7">
        <v>90</v>
      </c>
      <c r="I34" s="21" t="str">
        <f t="shared" si="0"/>
        <v>Xuất sắc</v>
      </c>
      <c r="J34" s="7">
        <v>90</v>
      </c>
      <c r="K34" s="21" t="str">
        <f t="shared" si="0"/>
        <v>Xuất sắc</v>
      </c>
    </row>
    <row r="35" spans="1:11" ht="15.75" x14ac:dyDescent="0.2">
      <c r="A35" s="7">
        <v>23</v>
      </c>
      <c r="B35" s="8">
        <v>19020729</v>
      </c>
      <c r="C35" s="8" t="s">
        <v>54</v>
      </c>
      <c r="D35" s="9">
        <v>37172</v>
      </c>
      <c r="E35" s="7">
        <v>90</v>
      </c>
      <c r="F35" s="7">
        <v>90</v>
      </c>
      <c r="G35" s="7">
        <v>90</v>
      </c>
      <c r="H35" s="7">
        <v>90</v>
      </c>
      <c r="I35" s="21" t="str">
        <f t="shared" si="0"/>
        <v>Xuất sắc</v>
      </c>
      <c r="J35" s="7">
        <v>90</v>
      </c>
      <c r="K35" s="21" t="str">
        <f t="shared" si="0"/>
        <v>Xuất sắc</v>
      </c>
    </row>
    <row r="36" spans="1:11" ht="15.75" x14ac:dyDescent="0.2">
      <c r="A36" s="7">
        <v>24</v>
      </c>
      <c r="B36" s="8">
        <v>19020731</v>
      </c>
      <c r="C36" s="8" t="s">
        <v>55</v>
      </c>
      <c r="D36" s="9">
        <v>36892</v>
      </c>
      <c r="E36" s="7">
        <v>90</v>
      </c>
      <c r="F36" s="7">
        <v>90</v>
      </c>
      <c r="G36" s="7">
        <v>90</v>
      </c>
      <c r="H36" s="7">
        <v>90</v>
      </c>
      <c r="I36" s="21" t="str">
        <f t="shared" si="0"/>
        <v>Xuất sắc</v>
      </c>
      <c r="J36" s="7">
        <v>90</v>
      </c>
      <c r="K36" s="21" t="str">
        <f t="shared" si="0"/>
        <v>Xuất sắc</v>
      </c>
    </row>
    <row r="37" spans="1:11" ht="15.75" x14ac:dyDescent="0.2">
      <c r="A37" s="7">
        <v>25</v>
      </c>
      <c r="B37" s="8">
        <v>19020733</v>
      </c>
      <c r="C37" s="8" t="s">
        <v>56</v>
      </c>
      <c r="D37" s="9">
        <v>37183</v>
      </c>
      <c r="E37" s="7">
        <v>90</v>
      </c>
      <c r="F37" s="7">
        <v>90</v>
      </c>
      <c r="G37" s="7">
        <v>90</v>
      </c>
      <c r="H37" s="7">
        <v>90</v>
      </c>
      <c r="I37" s="21" t="str">
        <f t="shared" si="0"/>
        <v>Xuất sắc</v>
      </c>
      <c r="J37" s="7">
        <v>90</v>
      </c>
      <c r="K37" s="21" t="str">
        <f t="shared" si="0"/>
        <v>Xuất sắc</v>
      </c>
    </row>
    <row r="38" spans="1:11" ht="15.75" x14ac:dyDescent="0.2">
      <c r="A38" s="7">
        <v>26</v>
      </c>
      <c r="B38" s="8">
        <v>19020736</v>
      </c>
      <c r="C38" s="8" t="s">
        <v>57</v>
      </c>
      <c r="D38" s="9">
        <v>36990</v>
      </c>
      <c r="E38" s="7">
        <v>90</v>
      </c>
      <c r="F38" s="7">
        <v>90</v>
      </c>
      <c r="G38" s="7">
        <v>90</v>
      </c>
      <c r="H38" s="7">
        <v>90</v>
      </c>
      <c r="I38" s="21" t="str">
        <f t="shared" si="0"/>
        <v>Xuất sắc</v>
      </c>
      <c r="J38" s="7">
        <v>90</v>
      </c>
      <c r="K38" s="21" t="str">
        <f t="shared" si="0"/>
        <v>Xuất sắc</v>
      </c>
    </row>
    <row r="39" spans="1:11" ht="15.75" x14ac:dyDescent="0.2">
      <c r="A39" s="7">
        <v>27</v>
      </c>
      <c r="B39" s="8">
        <v>19020737</v>
      </c>
      <c r="C39" s="8" t="s">
        <v>58</v>
      </c>
      <c r="D39" s="9">
        <v>37153</v>
      </c>
      <c r="E39" s="7">
        <v>90</v>
      </c>
      <c r="F39" s="7">
        <v>90</v>
      </c>
      <c r="G39" s="7">
        <v>90</v>
      </c>
      <c r="H39" s="7">
        <v>90</v>
      </c>
      <c r="I39" s="21" t="str">
        <f t="shared" si="0"/>
        <v>Xuất sắc</v>
      </c>
      <c r="J39" s="7">
        <v>90</v>
      </c>
      <c r="K39" s="21" t="str">
        <f t="shared" si="0"/>
        <v>Xuất sắc</v>
      </c>
    </row>
    <row r="40" spans="1:11" ht="15.75" x14ac:dyDescent="0.2">
      <c r="A40" s="7">
        <v>28</v>
      </c>
      <c r="B40" s="8">
        <v>19020739</v>
      </c>
      <c r="C40" s="8" t="s">
        <v>59</v>
      </c>
      <c r="D40" s="9">
        <v>37076</v>
      </c>
      <c r="E40" s="7">
        <v>90</v>
      </c>
      <c r="F40" s="7">
        <v>90</v>
      </c>
      <c r="G40" s="7">
        <v>90</v>
      </c>
      <c r="H40" s="7">
        <v>90</v>
      </c>
      <c r="I40" s="21" t="str">
        <f t="shared" si="0"/>
        <v>Xuất sắc</v>
      </c>
      <c r="J40" s="7">
        <v>90</v>
      </c>
      <c r="K40" s="21" t="str">
        <f t="shared" si="0"/>
        <v>Xuất sắc</v>
      </c>
    </row>
    <row r="41" spans="1:11" ht="15.75" x14ac:dyDescent="0.2">
      <c r="A41" s="7">
        <v>29</v>
      </c>
      <c r="B41" s="8">
        <v>19020741</v>
      </c>
      <c r="C41" s="8" t="s">
        <v>60</v>
      </c>
      <c r="D41" s="9">
        <v>37017</v>
      </c>
      <c r="E41" s="7">
        <v>90</v>
      </c>
      <c r="F41" s="7">
        <v>90</v>
      </c>
      <c r="G41" s="7">
        <v>90</v>
      </c>
      <c r="H41" s="7">
        <v>90</v>
      </c>
      <c r="I41" s="21" t="str">
        <f t="shared" si="0"/>
        <v>Xuất sắc</v>
      </c>
      <c r="J41" s="7">
        <v>90</v>
      </c>
      <c r="K41" s="21" t="str">
        <f t="shared" si="0"/>
        <v>Xuất sắc</v>
      </c>
    </row>
    <row r="42" spans="1:11" ht="15.75" x14ac:dyDescent="0.2">
      <c r="A42" s="7">
        <v>30</v>
      </c>
      <c r="B42" s="8">
        <v>19020743</v>
      </c>
      <c r="C42" s="8" t="s">
        <v>61</v>
      </c>
      <c r="D42" s="9">
        <v>36940</v>
      </c>
      <c r="E42" s="7">
        <v>90</v>
      </c>
      <c r="F42" s="7">
        <v>90</v>
      </c>
      <c r="G42" s="7">
        <v>90</v>
      </c>
      <c r="H42" s="7">
        <v>90</v>
      </c>
      <c r="I42" s="21" t="str">
        <f t="shared" si="0"/>
        <v>Xuất sắc</v>
      </c>
      <c r="J42" s="7">
        <v>90</v>
      </c>
      <c r="K42" s="21" t="str">
        <f t="shared" si="0"/>
        <v>Xuất sắc</v>
      </c>
    </row>
    <row r="43" spans="1:11" ht="15.75" x14ac:dyDescent="0.2">
      <c r="A43" s="7">
        <v>31</v>
      </c>
      <c r="B43" s="8">
        <v>19020749</v>
      </c>
      <c r="C43" s="8" t="s">
        <v>62</v>
      </c>
      <c r="D43" s="9">
        <v>37135</v>
      </c>
      <c r="E43" s="7">
        <v>90</v>
      </c>
      <c r="F43" s="7">
        <v>90</v>
      </c>
      <c r="G43" s="7">
        <v>90</v>
      </c>
      <c r="H43" s="7">
        <v>90</v>
      </c>
      <c r="I43" s="21" t="str">
        <f t="shared" si="0"/>
        <v>Xuất sắc</v>
      </c>
      <c r="J43" s="7">
        <v>90</v>
      </c>
      <c r="K43" s="21" t="str">
        <f t="shared" si="0"/>
        <v>Xuất sắc</v>
      </c>
    </row>
    <row r="44" spans="1:11" ht="15.75" x14ac:dyDescent="0.2">
      <c r="A44" s="7">
        <v>32</v>
      </c>
      <c r="B44" s="8">
        <v>19020752</v>
      </c>
      <c r="C44" s="8" t="s">
        <v>63</v>
      </c>
      <c r="D44" s="9">
        <v>36914</v>
      </c>
      <c r="E44" s="7">
        <v>90</v>
      </c>
      <c r="F44" s="7">
        <v>90</v>
      </c>
      <c r="G44" s="7">
        <v>90</v>
      </c>
      <c r="H44" s="7">
        <v>90</v>
      </c>
      <c r="I44" s="21" t="str">
        <f t="shared" si="0"/>
        <v>Xuất sắc</v>
      </c>
      <c r="J44" s="7">
        <v>90</v>
      </c>
      <c r="K44" s="21" t="str">
        <f t="shared" si="0"/>
        <v>Xuất sắc</v>
      </c>
    </row>
    <row r="45" spans="1:11" ht="15.75" x14ac:dyDescent="0.2">
      <c r="A45" s="7">
        <v>33</v>
      </c>
      <c r="B45" s="8">
        <v>19020753</v>
      </c>
      <c r="C45" s="8" t="s">
        <v>64</v>
      </c>
      <c r="D45" s="9">
        <v>36916</v>
      </c>
      <c r="E45" s="7">
        <v>90</v>
      </c>
      <c r="F45" s="7">
        <v>90</v>
      </c>
      <c r="G45" s="7">
        <v>90</v>
      </c>
      <c r="H45" s="7">
        <v>90</v>
      </c>
      <c r="I45" s="21" t="str">
        <f t="shared" si="0"/>
        <v>Xuất sắc</v>
      </c>
      <c r="J45" s="7">
        <v>90</v>
      </c>
      <c r="K45" s="21" t="str">
        <f t="shared" si="0"/>
        <v>Xuất sắc</v>
      </c>
    </row>
    <row r="46" spans="1:11" ht="15.75" x14ac:dyDescent="0.2">
      <c r="A46" s="7">
        <v>34</v>
      </c>
      <c r="B46" s="8">
        <v>19020756</v>
      </c>
      <c r="C46" s="8" t="s">
        <v>65</v>
      </c>
      <c r="D46" s="9">
        <v>37073</v>
      </c>
      <c r="E46" s="7">
        <v>90</v>
      </c>
      <c r="F46" s="7">
        <v>90</v>
      </c>
      <c r="G46" s="7">
        <v>90</v>
      </c>
      <c r="H46" s="7">
        <v>90</v>
      </c>
      <c r="I46" s="21" t="str">
        <f t="shared" si="0"/>
        <v>Xuất sắc</v>
      </c>
      <c r="J46" s="7">
        <v>90</v>
      </c>
      <c r="K46" s="21" t="str">
        <f t="shared" si="0"/>
        <v>Xuất sắc</v>
      </c>
    </row>
    <row r="47" spans="1:11" ht="15.75" x14ac:dyDescent="0.2">
      <c r="A47" s="7">
        <v>35</v>
      </c>
      <c r="B47" s="8">
        <v>19020758</v>
      </c>
      <c r="C47" s="8" t="s">
        <v>66</v>
      </c>
      <c r="D47" s="9">
        <v>37176</v>
      </c>
      <c r="E47" s="7">
        <v>90</v>
      </c>
      <c r="F47" s="7">
        <v>90</v>
      </c>
      <c r="G47" s="7">
        <v>90</v>
      </c>
      <c r="H47" s="7">
        <v>90</v>
      </c>
      <c r="I47" s="21" t="str">
        <f t="shared" si="0"/>
        <v>Xuất sắc</v>
      </c>
      <c r="J47" s="7">
        <v>90</v>
      </c>
      <c r="K47" s="21" t="str">
        <f t="shared" si="0"/>
        <v>Xuất sắc</v>
      </c>
    </row>
    <row r="48" spans="1:11" ht="15.75" x14ac:dyDescent="0.2">
      <c r="A48" s="7">
        <v>36</v>
      </c>
      <c r="B48" s="8">
        <v>19020760</v>
      </c>
      <c r="C48" s="8" t="s">
        <v>67</v>
      </c>
      <c r="D48" s="9">
        <v>36973</v>
      </c>
      <c r="E48" s="7">
        <v>80</v>
      </c>
      <c r="F48" s="7">
        <v>80</v>
      </c>
      <c r="G48" s="7">
        <v>80</v>
      </c>
      <c r="H48" s="7">
        <v>80</v>
      </c>
      <c r="I48" s="21" t="str">
        <f t="shared" si="0"/>
        <v>Tốt</v>
      </c>
      <c r="J48" s="7">
        <v>80</v>
      </c>
      <c r="K48" s="21" t="str">
        <f t="shared" si="0"/>
        <v>Tốt</v>
      </c>
    </row>
    <row r="49" spans="1:11" ht="15.75" x14ac:dyDescent="0.2">
      <c r="A49" s="7">
        <v>37</v>
      </c>
      <c r="B49" s="8">
        <v>19020761</v>
      </c>
      <c r="C49" s="8" t="s">
        <v>68</v>
      </c>
      <c r="D49" s="9">
        <v>37104</v>
      </c>
      <c r="E49" s="10"/>
      <c r="F49" s="10"/>
      <c r="G49" s="10"/>
      <c r="H49" s="7">
        <v>0</v>
      </c>
      <c r="I49" s="21" t="str">
        <f t="shared" si="0"/>
        <v>Kém</v>
      </c>
      <c r="J49" s="7">
        <v>0</v>
      </c>
      <c r="K49" s="21" t="str">
        <f t="shared" si="0"/>
        <v>Kém</v>
      </c>
    </row>
    <row r="50" spans="1:11" ht="15.75" x14ac:dyDescent="0.2">
      <c r="A50" s="7">
        <v>38</v>
      </c>
      <c r="B50" s="8">
        <v>19020762</v>
      </c>
      <c r="C50" s="8" t="s">
        <v>69</v>
      </c>
      <c r="D50" s="9">
        <v>37135</v>
      </c>
      <c r="E50" s="7">
        <v>90</v>
      </c>
      <c r="F50" s="7">
        <v>90</v>
      </c>
      <c r="G50" s="7">
        <v>90</v>
      </c>
      <c r="H50" s="7">
        <v>90</v>
      </c>
      <c r="I50" s="21" t="str">
        <f t="shared" si="0"/>
        <v>Xuất sắc</v>
      </c>
      <c r="J50" s="7">
        <v>90</v>
      </c>
      <c r="K50" s="21" t="str">
        <f t="shared" si="0"/>
        <v>Xuất sắc</v>
      </c>
    </row>
    <row r="51" spans="1:11" ht="15.75" x14ac:dyDescent="0.2">
      <c r="A51" s="7">
        <v>39</v>
      </c>
      <c r="B51" s="8">
        <v>19020765</v>
      </c>
      <c r="C51" s="8" t="s">
        <v>70</v>
      </c>
      <c r="D51" s="9">
        <v>36946</v>
      </c>
      <c r="E51" s="7">
        <v>90</v>
      </c>
      <c r="F51" s="7">
        <v>90</v>
      </c>
      <c r="G51" s="7">
        <v>90</v>
      </c>
      <c r="H51" s="7">
        <v>90</v>
      </c>
      <c r="I51" s="21" t="str">
        <f t="shared" si="0"/>
        <v>Xuất sắc</v>
      </c>
      <c r="J51" s="7">
        <v>90</v>
      </c>
      <c r="K51" s="21" t="str">
        <f t="shared" si="0"/>
        <v>Xuất sắc</v>
      </c>
    </row>
    <row r="52" spans="1:11" ht="15.75" x14ac:dyDescent="0.2">
      <c r="A52" s="7">
        <v>40</v>
      </c>
      <c r="B52" s="8">
        <v>19020768</v>
      </c>
      <c r="C52" s="8" t="s">
        <v>71</v>
      </c>
      <c r="D52" s="9">
        <v>37084</v>
      </c>
      <c r="E52" s="7">
        <v>90</v>
      </c>
      <c r="F52" s="7">
        <v>90</v>
      </c>
      <c r="G52" s="7">
        <v>90</v>
      </c>
      <c r="H52" s="7">
        <v>90</v>
      </c>
      <c r="I52" s="21" t="str">
        <f t="shared" si="0"/>
        <v>Xuất sắc</v>
      </c>
      <c r="J52" s="7">
        <v>90</v>
      </c>
      <c r="K52" s="21" t="str">
        <f t="shared" si="0"/>
        <v>Xuất sắc</v>
      </c>
    </row>
    <row r="53" spans="1:11" ht="15.75" x14ac:dyDescent="0.2">
      <c r="A53" s="7">
        <v>41</v>
      </c>
      <c r="B53" s="8">
        <v>19020770</v>
      </c>
      <c r="C53" s="8" t="s">
        <v>72</v>
      </c>
      <c r="D53" s="9">
        <v>37150</v>
      </c>
      <c r="E53" s="7">
        <v>80</v>
      </c>
      <c r="F53" s="7">
        <v>77</v>
      </c>
      <c r="G53" s="7">
        <v>77</v>
      </c>
      <c r="H53" s="7">
        <v>77</v>
      </c>
      <c r="I53" s="21" t="str">
        <f t="shared" si="0"/>
        <v>Khá</v>
      </c>
      <c r="J53" s="7">
        <v>77</v>
      </c>
      <c r="K53" s="21" t="str">
        <f t="shared" si="0"/>
        <v>Khá</v>
      </c>
    </row>
    <row r="54" spans="1:11" ht="15.75" x14ac:dyDescent="0.2">
      <c r="A54" s="7">
        <v>42</v>
      </c>
      <c r="B54" s="8">
        <v>19020771</v>
      </c>
      <c r="C54" s="8" t="s">
        <v>73</v>
      </c>
      <c r="D54" s="9">
        <v>37212</v>
      </c>
      <c r="E54" s="7">
        <v>90</v>
      </c>
      <c r="F54" s="7">
        <v>90</v>
      </c>
      <c r="G54" s="7">
        <v>90</v>
      </c>
      <c r="H54" s="7">
        <v>90</v>
      </c>
      <c r="I54" s="21" t="str">
        <f t="shared" si="0"/>
        <v>Xuất sắc</v>
      </c>
      <c r="J54" s="7">
        <v>90</v>
      </c>
      <c r="K54" s="21" t="str">
        <f t="shared" si="0"/>
        <v>Xuất sắc</v>
      </c>
    </row>
    <row r="55" spans="1:11" ht="15.75" x14ac:dyDescent="0.2">
      <c r="A55" s="7">
        <v>43</v>
      </c>
      <c r="B55" s="8">
        <v>19020780</v>
      </c>
      <c r="C55" s="8" t="s">
        <v>74</v>
      </c>
      <c r="D55" s="9">
        <v>37001</v>
      </c>
      <c r="E55" s="7">
        <v>90</v>
      </c>
      <c r="F55" s="7">
        <v>90</v>
      </c>
      <c r="G55" s="7">
        <v>90</v>
      </c>
      <c r="H55" s="7">
        <v>90</v>
      </c>
      <c r="I55" s="21" t="str">
        <f t="shared" si="0"/>
        <v>Xuất sắc</v>
      </c>
      <c r="J55" s="7">
        <v>90</v>
      </c>
      <c r="K55" s="21" t="str">
        <f t="shared" si="0"/>
        <v>Xuất sắc</v>
      </c>
    </row>
    <row r="56" spans="1:11" ht="15.75" x14ac:dyDescent="0.2">
      <c r="A56" s="7">
        <v>44</v>
      </c>
      <c r="B56" s="8">
        <v>19020781</v>
      </c>
      <c r="C56" s="8" t="s">
        <v>75</v>
      </c>
      <c r="D56" s="9">
        <v>37202</v>
      </c>
      <c r="E56" s="7">
        <v>90</v>
      </c>
      <c r="F56" s="7">
        <v>90</v>
      </c>
      <c r="G56" s="7">
        <v>90</v>
      </c>
      <c r="H56" s="7">
        <v>90</v>
      </c>
      <c r="I56" s="21" t="str">
        <f t="shared" si="0"/>
        <v>Xuất sắc</v>
      </c>
      <c r="J56" s="7">
        <v>90</v>
      </c>
      <c r="K56" s="21" t="str">
        <f t="shared" si="0"/>
        <v>Xuất sắc</v>
      </c>
    </row>
    <row r="57" spans="1:11" ht="15.75" x14ac:dyDescent="0.2">
      <c r="A57" s="7">
        <v>45</v>
      </c>
      <c r="B57" s="8">
        <v>19020782</v>
      </c>
      <c r="C57" s="8" t="s">
        <v>76</v>
      </c>
      <c r="D57" s="9">
        <v>37244</v>
      </c>
      <c r="E57" s="7">
        <v>77</v>
      </c>
      <c r="F57" s="7">
        <v>77</v>
      </c>
      <c r="G57" s="7">
        <v>77</v>
      </c>
      <c r="H57" s="7">
        <v>77</v>
      </c>
      <c r="I57" s="21" t="str">
        <f t="shared" si="0"/>
        <v>Khá</v>
      </c>
      <c r="J57" s="7">
        <v>77</v>
      </c>
      <c r="K57" s="21" t="str">
        <f t="shared" si="0"/>
        <v>Khá</v>
      </c>
    </row>
    <row r="58" spans="1:11" ht="15.75" x14ac:dyDescent="0.2">
      <c r="A58" s="7">
        <v>46</v>
      </c>
      <c r="B58" s="8">
        <v>19021638</v>
      </c>
      <c r="C58" s="8" t="s">
        <v>77</v>
      </c>
      <c r="D58" s="9">
        <v>37032</v>
      </c>
      <c r="E58" s="7">
        <v>80</v>
      </c>
      <c r="F58" s="10"/>
      <c r="G58" s="7">
        <v>70</v>
      </c>
      <c r="H58" s="7">
        <v>70</v>
      </c>
      <c r="I58" s="21" t="str">
        <f t="shared" si="0"/>
        <v>Khá</v>
      </c>
      <c r="J58" s="7">
        <v>70</v>
      </c>
      <c r="K58" s="21" t="str">
        <f t="shared" si="0"/>
        <v>Khá</v>
      </c>
    </row>
    <row r="60" spans="1:11" ht="16.5" x14ac:dyDescent="0.2">
      <c r="A60" s="35" t="s">
        <v>78</v>
      </c>
      <c r="B60" s="35"/>
      <c r="C60" s="35"/>
    </row>
  </sheetData>
  <autoFilter ref="A12:K58" xr:uid="{00000000-0001-0000-0000-000000000000}"/>
  <mergeCells count="16">
    <mergeCell ref="A60:C60"/>
    <mergeCell ref="J10:K10"/>
    <mergeCell ref="J11:K11"/>
    <mergeCell ref="A5:K5"/>
    <mergeCell ref="A6:K6"/>
    <mergeCell ref="A7:K7"/>
    <mergeCell ref="A1:D1"/>
    <mergeCell ref="A2:D2"/>
    <mergeCell ref="G1:K1"/>
    <mergeCell ref="G2:K2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8F4B-EF41-425C-AD99-D72E144EF016}">
  <dimension ref="A1:O12"/>
  <sheetViews>
    <sheetView tabSelected="1" workbookViewId="0">
      <selection activeCell="N21" sqref="N21"/>
    </sheetView>
  </sheetViews>
  <sheetFormatPr defaultColWidth="19.25" defaultRowHeight="14.25" x14ac:dyDescent="0.2"/>
  <cols>
    <col min="1" max="1" width="4.75" bestFit="1" customWidth="1"/>
    <col min="2" max="2" width="15.5" bestFit="1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" bestFit="1" customWidth="1"/>
  </cols>
  <sheetData>
    <row r="1" spans="1:15" s="12" customFormat="1" ht="15" x14ac:dyDescent="0.25">
      <c r="A1" s="39" t="s">
        <v>0</v>
      </c>
      <c r="B1" s="39"/>
      <c r="C1" s="39"/>
      <c r="D1" s="39"/>
      <c r="E1" s="39"/>
      <c r="F1" s="39"/>
      <c r="I1" s="40" t="s">
        <v>2</v>
      </c>
      <c r="J1" s="40"/>
      <c r="K1" s="40"/>
      <c r="L1" s="40"/>
      <c r="M1" s="40"/>
      <c r="N1" s="40"/>
      <c r="O1" s="40"/>
    </row>
    <row r="2" spans="1:15" s="12" customFormat="1" ht="15" x14ac:dyDescent="0.25">
      <c r="A2" s="40" t="s">
        <v>1</v>
      </c>
      <c r="B2" s="40"/>
      <c r="C2" s="40"/>
      <c r="D2" s="40"/>
      <c r="E2" s="40"/>
      <c r="F2" s="40"/>
      <c r="I2" s="40" t="s">
        <v>3</v>
      </c>
      <c r="J2" s="40"/>
      <c r="K2" s="40"/>
      <c r="L2" s="40"/>
      <c r="M2" s="40"/>
      <c r="N2" s="40"/>
      <c r="O2" s="40"/>
    </row>
    <row r="3" spans="1:15" s="12" customFormat="1" ht="15" x14ac:dyDescent="0.25"/>
    <row r="4" spans="1:15" s="12" customFormat="1" ht="60" customHeight="1" x14ac:dyDescent="0.3">
      <c r="B4" s="41" t="s">
        <v>30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s="12" customFormat="1" ht="15" x14ac:dyDescent="0.25"/>
    <row r="8" spans="1:15" s="12" customFormat="1" ht="15.75" x14ac:dyDescent="0.25">
      <c r="A8" s="42" t="s">
        <v>5</v>
      </c>
      <c r="B8" s="45" t="s">
        <v>22</v>
      </c>
      <c r="C8" s="45" t="s">
        <v>23</v>
      </c>
      <c r="D8" s="37" t="s">
        <v>24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38"/>
    </row>
    <row r="9" spans="1:15" s="12" customFormat="1" ht="15.75" x14ac:dyDescent="0.25">
      <c r="A9" s="43"/>
      <c r="B9" s="46"/>
      <c r="C9" s="46"/>
      <c r="D9" s="37" t="s">
        <v>17</v>
      </c>
      <c r="E9" s="38"/>
      <c r="F9" s="37" t="s">
        <v>16</v>
      </c>
      <c r="G9" s="38"/>
      <c r="H9" s="37" t="s">
        <v>20</v>
      </c>
      <c r="I9" s="38"/>
      <c r="J9" s="37" t="s">
        <v>21</v>
      </c>
      <c r="K9" s="38"/>
      <c r="L9" s="37" t="s">
        <v>25</v>
      </c>
      <c r="M9" s="38"/>
      <c r="N9" s="37" t="s">
        <v>18</v>
      </c>
      <c r="O9" s="38"/>
    </row>
    <row r="10" spans="1:15" s="12" customFormat="1" ht="15.75" x14ac:dyDescent="0.25">
      <c r="A10" s="44"/>
      <c r="B10" s="47"/>
      <c r="C10" s="47"/>
      <c r="D10" s="14" t="s">
        <v>26</v>
      </c>
      <c r="E10" s="14" t="s">
        <v>27</v>
      </c>
      <c r="F10" s="14" t="s">
        <v>26</v>
      </c>
      <c r="G10" s="14" t="s">
        <v>27</v>
      </c>
      <c r="H10" s="14" t="s">
        <v>26</v>
      </c>
      <c r="I10" s="14" t="s">
        <v>27</v>
      </c>
      <c r="J10" s="14" t="s">
        <v>26</v>
      </c>
      <c r="K10" s="14" t="s">
        <v>27</v>
      </c>
      <c r="L10" s="14" t="s">
        <v>26</v>
      </c>
      <c r="M10" s="14" t="s">
        <v>27</v>
      </c>
      <c r="N10" s="14" t="s">
        <v>26</v>
      </c>
      <c r="O10" s="14" t="s">
        <v>27</v>
      </c>
    </row>
    <row r="11" spans="1:15" s="12" customFormat="1" ht="15.75" x14ac:dyDescent="0.25">
      <c r="A11" s="15">
        <v>1</v>
      </c>
      <c r="B11" s="16" t="s">
        <v>28</v>
      </c>
      <c r="C11" s="17">
        <f>K64E!A58</f>
        <v>46</v>
      </c>
      <c r="D11" s="15">
        <f>COUNTIF(K64E!$K$13:$K$58,"xuất sắc")</f>
        <v>39</v>
      </c>
      <c r="E11" s="18">
        <f t="shared" ref="E11:E12" si="0">D11/C11</f>
        <v>0.84782608695652173</v>
      </c>
      <c r="F11" s="15">
        <f>COUNTIF(K64E!$K$13:$K$58,"tốt")</f>
        <v>2</v>
      </c>
      <c r="G11" s="18">
        <f t="shared" ref="G11:G12" si="1">F11/C11</f>
        <v>4.3478260869565216E-2</v>
      </c>
      <c r="H11" s="15">
        <f>COUNTIF(K64E!$K$13:$K$58,"khá")</f>
        <v>3</v>
      </c>
      <c r="I11" s="18">
        <f t="shared" ref="I11:I12" si="2">H11/C11</f>
        <v>6.5217391304347824E-2</v>
      </c>
      <c r="J11" s="15">
        <f>COUNTIF(K64E!$K$13:$K$58,"trung bình")</f>
        <v>0</v>
      </c>
      <c r="K11" s="18">
        <f t="shared" ref="K11:K12" si="3">J11/C11</f>
        <v>0</v>
      </c>
      <c r="L11" s="15">
        <f>COUNTIF(K64E!$K$13:$K$58,"yếu")</f>
        <v>0</v>
      </c>
      <c r="M11" s="18">
        <f t="shared" ref="M11:M12" si="4">L11/C11</f>
        <v>0</v>
      </c>
      <c r="N11" s="15">
        <f>COUNTIF(K64E!$K$13:$K$58,"kém")</f>
        <v>2</v>
      </c>
      <c r="O11" s="18">
        <f t="shared" ref="O11:O12" si="5">N11/C11</f>
        <v>4.3478260869565216E-2</v>
      </c>
    </row>
    <row r="12" spans="1:15" s="13" customFormat="1" ht="15.75" x14ac:dyDescent="0.2">
      <c r="A12" s="37" t="s">
        <v>29</v>
      </c>
      <c r="B12" s="38"/>
      <c r="C12" s="19">
        <f t="shared" ref="C12" si="6">SUM(D12,F12,H12,J12,L12,N12)</f>
        <v>46</v>
      </c>
      <c r="D12" s="14">
        <f>SUM(D11:D11)</f>
        <v>39</v>
      </c>
      <c r="E12" s="20">
        <f t="shared" si="0"/>
        <v>0.84782608695652173</v>
      </c>
      <c r="F12" s="14">
        <f>SUM(F11:F11)</f>
        <v>2</v>
      </c>
      <c r="G12" s="20">
        <f t="shared" si="1"/>
        <v>4.3478260869565216E-2</v>
      </c>
      <c r="H12" s="14">
        <f>SUM(H11:H11)</f>
        <v>3</v>
      </c>
      <c r="I12" s="20">
        <f t="shared" si="2"/>
        <v>6.5217391304347824E-2</v>
      </c>
      <c r="J12" s="14">
        <f>SUM(J11:J11)</f>
        <v>0</v>
      </c>
      <c r="K12" s="20">
        <f t="shared" si="3"/>
        <v>0</v>
      </c>
      <c r="L12" s="14">
        <f>SUM(L11:L11)</f>
        <v>0</v>
      </c>
      <c r="M12" s="20">
        <f t="shared" si="4"/>
        <v>0</v>
      </c>
      <c r="N12" s="14">
        <f>SUM(N11:N11)</f>
        <v>2</v>
      </c>
      <c r="O12" s="20">
        <f t="shared" si="5"/>
        <v>4.3478260869565216E-2</v>
      </c>
    </row>
  </sheetData>
  <mergeCells count="16">
    <mergeCell ref="A12:B12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K64E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Nguyễn Thị Huế</cp:lastModifiedBy>
  <dcterms:created xsi:type="dcterms:W3CDTF">2015-06-05T18:17:20Z</dcterms:created>
  <dcterms:modified xsi:type="dcterms:W3CDTF">2024-01-08T03:26:06Z</dcterms:modified>
</cp:coreProperties>
</file>