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0E6D6E2F-5C60-49AC-8A3F-63514C6976C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k65MEM" sheetId="3" r:id="rId1"/>
    <sheet name="k65MAT" sheetId="7" r:id="rId2"/>
    <sheet name="Thống kê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7" l="1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40" i="7"/>
  <c r="K41" i="7"/>
  <c r="K42" i="7"/>
  <c r="K43" i="7"/>
  <c r="K44" i="7"/>
  <c r="K45" i="7"/>
  <c r="K46" i="7"/>
  <c r="K47" i="7"/>
  <c r="K48" i="7"/>
  <c r="K49" i="7"/>
  <c r="K50" i="7"/>
  <c r="K51" i="7"/>
  <c r="K52" i="7"/>
  <c r="K53" i="7"/>
  <c r="K54" i="7"/>
  <c r="K55" i="7"/>
  <c r="K56" i="7"/>
  <c r="K57" i="7"/>
  <c r="K58" i="7"/>
  <c r="K59" i="7"/>
  <c r="K60" i="7"/>
  <c r="K61" i="7"/>
  <c r="K62" i="7"/>
  <c r="K63" i="7"/>
  <c r="K64" i="7"/>
  <c r="K65" i="7"/>
  <c r="K66" i="7"/>
  <c r="K67" i="7"/>
  <c r="K68" i="7"/>
  <c r="K69" i="7"/>
  <c r="K70" i="7"/>
  <c r="K71" i="7"/>
  <c r="K72" i="7"/>
  <c r="K73" i="7"/>
  <c r="K74" i="7"/>
  <c r="K75" i="7"/>
  <c r="K76" i="7"/>
  <c r="K77" i="7"/>
  <c r="K78" i="7"/>
  <c r="K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13" i="7"/>
  <c r="K14" i="3" l="1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K13" i="3"/>
  <c r="I13" i="3"/>
  <c r="C11" i="16" l="1"/>
  <c r="C10" i="16"/>
  <c r="L11" i="16" l="1"/>
  <c r="M11" i="16" s="1"/>
  <c r="L10" i="16"/>
  <c r="F11" i="16"/>
  <c r="G11" i="16" s="1"/>
  <c r="J10" i="16"/>
  <c r="N10" i="16"/>
  <c r="N11" i="16"/>
  <c r="O11" i="16" s="1"/>
  <c r="F10" i="16"/>
  <c r="J11" i="16"/>
  <c r="K11" i="16" s="1"/>
  <c r="D10" i="16"/>
  <c r="H10" i="16"/>
  <c r="D11" i="16"/>
  <c r="H11" i="16"/>
  <c r="I11" i="16" s="1"/>
  <c r="O10" i="16" l="1"/>
  <c r="N12" i="16"/>
  <c r="M10" i="16"/>
  <c r="L12" i="16"/>
  <c r="K10" i="16"/>
  <c r="J12" i="16"/>
  <c r="I10" i="16"/>
  <c r="H12" i="16"/>
  <c r="G10" i="16"/>
  <c r="F12" i="16"/>
  <c r="D12" i="16"/>
  <c r="E11" i="16"/>
  <c r="Q11" i="16" s="1"/>
  <c r="P11" i="16"/>
  <c r="E10" i="16"/>
  <c r="P10" i="16"/>
  <c r="Q10" i="16" l="1"/>
  <c r="P12" i="16"/>
  <c r="C12" i="16"/>
  <c r="M12" i="16" s="1"/>
  <c r="O12" i="16" l="1"/>
  <c r="K12" i="16"/>
  <c r="G12" i="16"/>
  <c r="E12" i="16"/>
  <c r="I12" i="16"/>
  <c r="Q12" i="16" l="1"/>
</calcChain>
</file>

<file path=xl/sharedStrings.xml><?xml version="1.0" encoding="utf-8"?>
<sst xmlns="http://schemas.openxmlformats.org/spreadsheetml/2006/main" count="368" uniqueCount="321">
  <si>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</si>
  <si>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</si>
  <si>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</si>
  <si>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</si>
  <si>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</si>
  <si>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</si>
  <si>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</si>
  <si>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</si>
  <si>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</si>
  <si>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</si>
  <si>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</si>
  <si>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</si>
  <si>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</si>
  <si>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</si>
  <si>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</si>
  <si>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</si>
  <si>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</si>
  <si>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Tốt</t>
  </si>
  <si>
    <t>KHOA CƠ HỌC KỸ THUẬT VÀ TỰ ĐỘNG HÓA</t>
  </si>
  <si>
    <t>Khá</t>
  </si>
  <si>
    <t>Trung bình</t>
  </si>
  <si>
    <t>Kém</t>
  </si>
  <si>
    <t>Yếu</t>
  </si>
  <si>
    <t xml:space="preserve">Danh sách có: 77 sinh viên </t>
  </si>
  <si>
    <t>Lớp</t>
  </si>
  <si>
    <t>Sĩ số</t>
  </si>
  <si>
    <t>Kết quả xếp loại</t>
  </si>
  <si>
    <t>Số lượng</t>
  </si>
  <si>
    <t>%</t>
  </si>
  <si>
    <t>Tổng Khoa CHKT</t>
  </si>
  <si>
    <t>HĐ cấp Trường
(dự kiến)</t>
  </si>
  <si>
    <t>QH-2020-I/CQ-M-EM</t>
  </si>
  <si>
    <t>QH-2020-I/CQ-M-AT</t>
  </si>
  <si>
    <t>LỚP QH-2020-I/CQ-M-AT, HỌC KỲ 1, NĂM HỌC 2024-2025</t>
  </si>
  <si>
    <t>LỚP QH-2020-I/CQ-M-EM, HỌC KỲ 1, NĂM HỌC 2024-2025</t>
  </si>
  <si>
    <t>Đinh Vạn Tú Anh</t>
  </si>
  <si>
    <t>Lê Xuân Bách</t>
  </si>
  <si>
    <t>Trần Văn Bắc</t>
  </si>
  <si>
    <t>Phạm Quốc Công</t>
  </si>
  <si>
    <t>Đoàn Cao Cường</t>
  </si>
  <si>
    <t>Trần Văn Cường</t>
  </si>
  <si>
    <t>Chu Quốc Dao</t>
  </si>
  <si>
    <t>Phan Văn Dũng</t>
  </si>
  <si>
    <t>Nguyễn Văn Duy</t>
  </si>
  <si>
    <t>Hà Hồng Dương</t>
  </si>
  <si>
    <t>Nguyễn Triều Dương</t>
  </si>
  <si>
    <t>Đoàn Công Đạt</t>
  </si>
  <si>
    <t>Nguyễn Huy Đạt</t>
  </si>
  <si>
    <t>Phùng Xuân Đạt</t>
  </si>
  <si>
    <t>Tạ Quốc Đạt</t>
  </si>
  <si>
    <t>Nguyễn Hải Đăng</t>
  </si>
  <si>
    <t>Nguyễn Anh Đức</t>
  </si>
  <si>
    <t>Nguyễn Trung Đức</t>
  </si>
  <si>
    <t>Trần Doãn Đức</t>
  </si>
  <si>
    <t>Nguyễn Phúc Đường</t>
  </si>
  <si>
    <t>Vũ Trường Giang</t>
  </si>
  <si>
    <t>Phan Song Hào</t>
  </si>
  <si>
    <t>Đỗ Trung Hiếu</t>
  </si>
  <si>
    <t>Hà Hữu Hiếu</t>
  </si>
  <si>
    <t>Vũ Minh Hiếu</t>
  </si>
  <si>
    <t>Lưu Văn Hiệu</t>
  </si>
  <si>
    <t>Mạc Quang Hiệu</t>
  </si>
  <si>
    <t>Đinh Bá Hoàn</t>
  </si>
  <si>
    <t>Phạm Huy Hoàng</t>
  </si>
  <si>
    <t>Nguyễn Khánh Huân</t>
  </si>
  <si>
    <t>Nguyễn Trọng Hùng</t>
  </si>
  <si>
    <t>Khổng Đức Huy</t>
  </si>
  <si>
    <t>Nguyễn Quang Huy</t>
  </si>
  <si>
    <t>Tô Văn Huyên</t>
  </si>
  <si>
    <t>Đỗ Thị Huyền</t>
  </si>
  <si>
    <t>Lương Văn Huynh</t>
  </si>
  <si>
    <t>Nguyễn Bá Kiên</t>
  </si>
  <si>
    <t>Chu Trí Kiều</t>
  </si>
  <si>
    <t>Nguyễn Đức Lộc</t>
  </si>
  <si>
    <t>Hà Quang Lực</t>
  </si>
  <si>
    <t>Phạm Ngọc Minh</t>
  </si>
  <si>
    <t>Đỗ Đình Nam</t>
  </si>
  <si>
    <t>Nghiêm Minh Nam</t>
  </si>
  <si>
    <t>Trần Văn Nam</t>
  </si>
  <si>
    <t>Nguyễn Văn Ngọc</t>
  </si>
  <si>
    <t>Nguyễn Tiến Nhã</t>
  </si>
  <si>
    <t>Nguyễn Tấn Phát</t>
  </si>
  <si>
    <t>Nguyễn Trường Phi</t>
  </si>
  <si>
    <t>Vũ Trọng Phú</t>
  </si>
  <si>
    <t>Đặng Văn Quyền</t>
  </si>
  <si>
    <t>Trần Văn Quyết</t>
  </si>
  <si>
    <t>Lê Hoàng Sơn</t>
  </si>
  <si>
    <t>Nguyễn Hồng Sơn</t>
  </si>
  <si>
    <t>Bùi Đình Sự</t>
  </si>
  <si>
    <t>Nguyễn Đăng Thành</t>
  </si>
  <si>
    <t>Nguyễn Quang Thành</t>
  </si>
  <si>
    <t>Đỗ Khắc Thạo</t>
  </si>
  <si>
    <t>Đàm Đình Thuyết</t>
  </si>
  <si>
    <t>Bùi Chí Thức</t>
  </si>
  <si>
    <t>Nguyễn Văn Thức</t>
  </si>
  <si>
    <t>Nguyễn Mạnh Tiến</t>
  </si>
  <si>
    <t>Hoàng Văn Tình</t>
  </si>
  <si>
    <t>Nguyễn Văn Tỉnh</t>
  </si>
  <si>
    <t>Phan Văn Trình</t>
  </si>
  <si>
    <t>Phan Văn Trọng</t>
  </si>
  <si>
    <t>Dương Văn Trung</t>
  </si>
  <si>
    <t>Đỗ Xuân Trung</t>
  </si>
  <si>
    <t>Trần Thanh Trượng</t>
  </si>
  <si>
    <t>Nguyễn Anh Tú</t>
  </si>
  <si>
    <t>Nguyễn Đình Tú</t>
  </si>
  <si>
    <t>Nguyễn Anh Tuấn</t>
  </si>
  <si>
    <t>Đoàn Thị Tươi</t>
  </si>
  <si>
    <t>Lê Đức Tưởng</t>
  </si>
  <si>
    <t>Nguyễn Tiến Việt</t>
  </si>
  <si>
    <t>Nguyễn Trọng Việt</t>
  </si>
  <si>
    <t>Hán Long Vũ</t>
  </si>
  <si>
    <t>Nguyễn Văn Xuân</t>
  </si>
  <si>
    <t>Đinh Ngọc Anh</t>
  </si>
  <si>
    <t>Nguyễn Tú Anh</t>
  </si>
  <si>
    <t>Trần Đức Anh</t>
  </si>
  <si>
    <t>Trịnh Đình Bẩy</t>
  </si>
  <si>
    <t>Trần Quang Chiến</t>
  </si>
  <si>
    <t>Phạm Thành Công</t>
  </si>
  <si>
    <t>Vũ Mạnh Cường</t>
  </si>
  <si>
    <t>Phạm Hoàng Du</t>
  </si>
  <si>
    <t>Nguyễn Việt Dũng</t>
  </si>
  <si>
    <t>Nguyễn Quảng Đại</t>
  </si>
  <si>
    <t>Trịnh Trọng Đại</t>
  </si>
  <si>
    <t>Nguyễn Tuấn Đạt</t>
  </si>
  <si>
    <t>Nguyễn Tiến Đăng</t>
  </si>
  <si>
    <t>Vũ Thanh Hải</t>
  </si>
  <si>
    <t>Nguyễn Công Hiếu</t>
  </si>
  <si>
    <t>Trần Vũ Hiếu</t>
  </si>
  <si>
    <t>Lại Duy Hoàng</t>
  </si>
  <si>
    <t>Trương Đức Hùng</t>
  </si>
  <si>
    <t>Bùi Đức Huy</t>
  </si>
  <si>
    <t>Trần Quang Huỳnh</t>
  </si>
  <si>
    <t>Lại Quang Khởi</t>
  </si>
  <si>
    <t>Đinh Tuấn Kiệt</t>
  </si>
  <si>
    <t>Bùi Thị Thanh Liên</t>
  </si>
  <si>
    <t>Phạm Thắng Lộc</t>
  </si>
  <si>
    <t>Lê Đức Mạnh</t>
  </si>
  <si>
    <t>Cao Tuấn Minh</t>
  </si>
  <si>
    <t>Mai Xuân Minh</t>
  </si>
  <si>
    <t>Dương Hoài Nam</t>
  </si>
  <si>
    <t>Nguyễn Văn Nam</t>
  </si>
  <si>
    <t>Vũ Đình Nam</t>
  </si>
  <si>
    <t>Phùng Công Nghiệp</t>
  </si>
  <si>
    <t>Nguyễn Thiện Nghĩa</t>
  </si>
  <si>
    <t>Nguyễn Đình Ngọ</t>
  </si>
  <si>
    <t>Nguyễn Hữu Phúc</t>
  </si>
  <si>
    <t>Nông Minh Phúc</t>
  </si>
  <si>
    <t>Hoàng Anh Quân</t>
  </si>
  <si>
    <t>Nguyễn Văn Sơn</t>
  </si>
  <si>
    <t>Lê Minh Tâm</t>
  </si>
  <si>
    <t>Lại Đức Thanh</t>
  </si>
  <si>
    <t>Nguyễn Ngọc Thành</t>
  </si>
  <si>
    <t>Trần Văn Thành</t>
  </si>
  <si>
    <t>Trịnh Quốc Thiên</t>
  </si>
  <si>
    <t>Trương Duy Thịnh</t>
  </si>
  <si>
    <t>Nguyễn Hà Phương Thùy</t>
  </si>
  <si>
    <t>Hoàng Minh Thủy</t>
  </si>
  <si>
    <t>Đào Hoàng Tiến</t>
  </si>
  <si>
    <t>Hoàng Kim Tiến</t>
  </si>
  <si>
    <t>Hồ Mạnh Tiến</t>
  </si>
  <si>
    <t>Lê Công Trình</t>
  </si>
  <si>
    <t>Nguyễn Quốc Trung</t>
  </si>
  <si>
    <t>Nông Đình Trung</t>
  </si>
  <si>
    <t>Phạm Nguyễn Thành Trung</t>
  </si>
  <si>
    <t>Hồ Quang Trường</t>
  </si>
  <si>
    <t>Nguyễn Công Trường</t>
  </si>
  <si>
    <t>Trần Mạnh Trường</t>
  </si>
  <si>
    <t>Nguyễn Quốc Trưởng</t>
  </si>
  <si>
    <t>Phạm Sỹ Tuấn</t>
  </si>
  <si>
    <t>Nguyễn Hữu Tùng</t>
  </si>
  <si>
    <t>Nguyễn Hữu Thanh Tùng</t>
  </si>
  <si>
    <t>Tạ Hoàng Tùng</t>
  </si>
  <si>
    <t>Ninh Thị Vân</t>
  </si>
  <si>
    <t>Hà Hồng Việt</t>
  </si>
  <si>
    <t>Nguyễn Trần Nhật Việt</t>
  </si>
  <si>
    <t>Nguyễn Tấn Vương</t>
  </si>
  <si>
    <t xml:space="preserve">Danh sách có: 66 sinh viên./. </t>
  </si>
  <si>
    <t>20020871</t>
  </si>
  <si>
    <t>20020873</t>
  </si>
  <si>
    <t>20020874</t>
  </si>
  <si>
    <t>20020875</t>
  </si>
  <si>
    <t>20020876</t>
  </si>
  <si>
    <t>20020877</t>
  </si>
  <si>
    <t>20020878</t>
  </si>
  <si>
    <t>20020879</t>
  </si>
  <si>
    <t>20020880</t>
  </si>
  <si>
    <t>20020881</t>
  </si>
  <si>
    <t>20020350</t>
  </si>
  <si>
    <t>20020884</t>
  </si>
  <si>
    <t>20020885</t>
  </si>
  <si>
    <t>20020886</t>
  </si>
  <si>
    <t>20020883</t>
  </si>
  <si>
    <t>20020887</t>
  </si>
  <si>
    <t>20020888</t>
  </si>
  <si>
    <t>20020889</t>
  </si>
  <si>
    <t>20020890</t>
  </si>
  <si>
    <t>20020891</t>
  </si>
  <si>
    <t>20020892</t>
  </si>
  <si>
    <t>20020893</t>
  </si>
  <si>
    <t>20020896</t>
  </si>
  <si>
    <t>20020897</t>
  </si>
  <si>
    <t>20020035</t>
  </si>
  <si>
    <t>20020898</t>
  </si>
  <si>
    <t>20020899</t>
  </si>
  <si>
    <t>20020900</t>
  </si>
  <si>
    <t>20020901</t>
  </si>
  <si>
    <t>20020902</t>
  </si>
  <si>
    <t>20020903</t>
  </si>
  <si>
    <t>20020904</t>
  </si>
  <si>
    <t>20020905</t>
  </si>
  <si>
    <t>20020906</t>
  </si>
  <si>
    <t>20020907</t>
  </si>
  <si>
    <t>20020908</t>
  </si>
  <si>
    <t>20020909</t>
  </si>
  <si>
    <t>20020911</t>
  </si>
  <si>
    <t>20020912</t>
  </si>
  <si>
    <t>20020913</t>
  </si>
  <si>
    <t>20020915</t>
  </si>
  <si>
    <t>20020916</t>
  </si>
  <si>
    <t>20020917</t>
  </si>
  <si>
    <t>20020918</t>
  </si>
  <si>
    <t>20020919</t>
  </si>
  <si>
    <t>20020920</t>
  </si>
  <si>
    <t>20020921</t>
  </si>
  <si>
    <t>20020922</t>
  </si>
  <si>
    <t>20020923</t>
  </si>
  <si>
    <t>20020924</t>
  </si>
  <si>
    <t>20020925</t>
  </si>
  <si>
    <t>20020926</t>
  </si>
  <si>
    <t>20020927</t>
  </si>
  <si>
    <t>20020928</t>
  </si>
  <si>
    <t>20020929</t>
  </si>
  <si>
    <t>20020930</t>
  </si>
  <si>
    <t>20020932</t>
  </si>
  <si>
    <t>20020933</t>
  </si>
  <si>
    <t>20020934</t>
  </si>
  <si>
    <t>20020935</t>
  </si>
  <si>
    <t>20020936</t>
  </si>
  <si>
    <t>20020937</t>
  </si>
  <si>
    <t>20020938</t>
  </si>
  <si>
    <t>20020939</t>
  </si>
  <si>
    <t>20020940</t>
  </si>
  <si>
    <t>20020941</t>
  </si>
  <si>
    <t>20021605</t>
  </si>
  <si>
    <t>20020942</t>
  </si>
  <si>
    <t>20020943</t>
  </si>
  <si>
    <t>20020944</t>
  </si>
  <si>
    <t>20020945</t>
  </si>
  <si>
    <t>20020946</t>
  </si>
  <si>
    <t>20020947</t>
  </si>
  <si>
    <t>20020948</t>
  </si>
  <si>
    <t>20020949</t>
  </si>
  <si>
    <t>20020950</t>
  </si>
  <si>
    <t>20020951</t>
  </si>
  <si>
    <t>20020569</t>
  </si>
  <si>
    <t>20020570</t>
  </si>
  <si>
    <t>20020571</t>
  </si>
  <si>
    <t>20020572</t>
  </si>
  <si>
    <t>20020573</t>
  </si>
  <si>
    <t>20020574</t>
  </si>
  <si>
    <t>20020575</t>
  </si>
  <si>
    <t>20020576</t>
  </si>
  <si>
    <t>20020577</t>
  </si>
  <si>
    <t>20020578</t>
  </si>
  <si>
    <t>20020579</t>
  </si>
  <si>
    <t>20020084</t>
  </si>
  <si>
    <t>20020009</t>
  </si>
  <si>
    <t>20020580</t>
  </si>
  <si>
    <t>20020581</t>
  </si>
  <si>
    <t>20020582</t>
  </si>
  <si>
    <t>20020161</t>
  </si>
  <si>
    <t>20020583</t>
  </si>
  <si>
    <t>20020226</t>
  </si>
  <si>
    <t>20020227</t>
  </si>
  <si>
    <t>20020584</t>
  </si>
  <si>
    <t>20020585</t>
  </si>
  <si>
    <t>20020315</t>
  </si>
  <si>
    <t>20020586</t>
  </si>
  <si>
    <t>20020587</t>
  </si>
  <si>
    <t>20020085</t>
  </si>
  <si>
    <t>20020588</t>
  </si>
  <si>
    <t>20020589</t>
  </si>
  <si>
    <t>20020590</t>
  </si>
  <si>
    <t>20020591</t>
  </si>
  <si>
    <t>20020592</t>
  </si>
  <si>
    <t>20020593</t>
  </si>
  <si>
    <t>20020595</t>
  </si>
  <si>
    <t>20020594</t>
  </si>
  <si>
    <t>20020596</t>
  </si>
  <si>
    <t>20020162</t>
  </si>
  <si>
    <t>20020597</t>
  </si>
  <si>
    <t>20020598</t>
  </si>
  <si>
    <t>20020599</t>
  </si>
  <si>
    <t>20020600</t>
  </si>
  <si>
    <t>20020343</t>
  </si>
  <si>
    <t>20020601</t>
  </si>
  <si>
    <t>20020344</t>
  </si>
  <si>
    <t>20020602</t>
  </si>
  <si>
    <t>20020603</t>
  </si>
  <si>
    <t>20020163</t>
  </si>
  <si>
    <t>20020604</t>
  </si>
  <si>
    <t>20020605</t>
  </si>
  <si>
    <t>20020607</t>
  </si>
  <si>
    <t>20020606</t>
  </si>
  <si>
    <t>20020608</t>
  </si>
  <si>
    <t>20020609</t>
  </si>
  <si>
    <t>20020610</t>
  </si>
  <si>
    <t>20020164</t>
  </si>
  <si>
    <t>20020611</t>
  </si>
  <si>
    <t>20020612</t>
  </si>
  <si>
    <t>20020613</t>
  </si>
  <si>
    <t>20020614</t>
  </si>
  <si>
    <t>20020615</t>
  </si>
  <si>
    <t>20020617</t>
  </si>
  <si>
    <t>20020616</t>
  </si>
  <si>
    <t>20020618</t>
  </si>
  <si>
    <t>20020619</t>
  </si>
  <si>
    <t>20020620</t>
  </si>
  <si>
    <t>20020621</t>
  </si>
  <si>
    <t>20020622</t>
  </si>
  <si>
    <t xml:space="preserve">BẢNG TỔNG HỢP KẾT QUẢ RÈN LUYỆN CỦA SINH VIÊN
 KHOA CƠ HỌC KỸ THUẬT&amp;TỰ ĐỘNG HÓA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</si>
</sst>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3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charset val="163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5"/>
      <color theme="1"/>
      <name val="Times New Roman"/>
      <family val="1"/>
      <charset val="163"/>
    </font>
    <font>
      <i/>
      <sz val="13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sz val="13"/>
      <color theme="1"/>
      <name val="Times New Roman"/>
      <family val="1"/>
      <scheme val="major"/>
    </font>
    <font>
      <b/>
      <sz val="15"/>
      <color theme="1"/>
      <name val="Times New Roman"/>
      <family val="1"/>
      <scheme val="major"/>
    </font>
    <font>
      <sz val="8"/>
      <name val="Arial"/>
      <family val="2"/>
      <scheme val="minor"/>
    </font>
    <font>
      <b/>
      <sz val="12"/>
      <name val="Times New Roman"/>
      <family val="1"/>
      <scheme val="maj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1"/>
      <name val="Arial"/>
      <family val="2"/>
      <charset val="163"/>
      <scheme val="minor"/>
    </font>
    <font>
      <b/>
      <sz val="1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66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9" fillId="0" borderId="0" xfId="0" applyFont="1"/>
    <xf numFmtId="0" fontId="8" fillId="0" borderId="3" xfId="0" applyFont="1" applyBorder="1" applyAlignment="1">
      <alignment vertical="center" wrapText="1"/>
    </xf>
    <xf numFmtId="0" fontId="8" fillId="0" borderId="12" xfId="0" applyFont="1" applyBorder="1"/>
    <xf numFmtId="0" fontId="8" fillId="0" borderId="12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vertical="center" wrapText="1"/>
    </xf>
    <xf numFmtId="0" fontId="17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0" fillId="0" borderId="0" xfId="0" applyFont="1"/>
    <xf numFmtId="164" fontId="21" fillId="0" borderId="0" xfId="0" applyNumberFormat="1" applyFont="1"/>
    <xf numFmtId="164" fontId="18" fillId="0" borderId="1" xfId="1" applyNumberFormat="1" applyFont="1" applyBorder="1" applyAlignment="1">
      <alignment horizontal="center" vertical="center" wrapText="1"/>
    </xf>
    <xf numFmtId="164" fontId="17" fillId="0" borderId="1" xfId="1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14" fontId="13" fillId="0" borderId="1" xfId="0" applyNumberFormat="1" applyFont="1" applyBorder="1" applyAlignment="1">
      <alignment wrapText="1"/>
    </xf>
    <xf numFmtId="0" fontId="22" fillId="0" borderId="12" xfId="0" applyFont="1" applyBorder="1" applyAlignment="1" applyProtection="1">
      <alignment vertical="center"/>
      <protection locked="0"/>
    </xf>
    <xf numFmtId="49" fontId="13" fillId="0" borderId="1" xfId="0" applyNumberFormat="1" applyFont="1" applyBorder="1"/>
    <xf numFmtId="0" fontId="15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200025</xdr:rowOff>
    </xdr:from>
    <xdr:to>
      <xdr:col>2</xdr:col>
      <xdr:colOff>666750</xdr:colOff>
      <xdr:row>1</xdr:row>
      <xdr:rowOff>200025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13002E78-E014-48BB-B4CD-888859CC1802}"/>
            </a:ext>
          </a:extLst>
        </xdr:cNvPr>
        <xdr:cNvCxnSpPr/>
      </xdr:nvCxnSpPr>
      <xdr:spPr>
        <a:xfrm>
          <a:off x="381000" y="40957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47625</xdr:colOff>
      <xdr:row>2</xdr:row>
      <xdr:rowOff>0</xdr:rowOff>
    </xdr:from>
    <xdr:to>
      <xdr:col>10</xdr:col>
      <xdr:colOff>66675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D605A022-389A-460D-8553-10539A1B549A}"/>
            </a:ext>
          </a:extLst>
        </xdr:cNvPr>
        <xdr:cNvCxnSpPr/>
      </xdr:nvCxnSpPr>
      <xdr:spPr>
        <a:xfrm>
          <a:off x="4867275" y="419100"/>
          <a:ext cx="10191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2</xdr:row>
      <xdr:rowOff>0</xdr:rowOff>
    </xdr:from>
    <xdr:to>
      <xdr:col>2</xdr:col>
      <xdr:colOff>923925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B89CE907-A6FE-40D7-98BD-98FD441407B1}"/>
            </a:ext>
          </a:extLst>
        </xdr:cNvPr>
        <xdr:cNvCxnSpPr/>
      </xdr:nvCxnSpPr>
      <xdr:spPr>
        <a:xfrm>
          <a:off x="819150" y="419100"/>
          <a:ext cx="1143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85725</xdr:colOff>
      <xdr:row>1</xdr:row>
      <xdr:rowOff>200025</xdr:rowOff>
    </xdr:from>
    <xdr:to>
      <xdr:col>10</xdr:col>
      <xdr:colOff>342900</xdr:colOff>
      <xdr:row>1</xdr:row>
      <xdr:rowOff>200025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6BCE0BD-B454-4CA3-BA01-C4E7386AADC6}"/>
            </a:ext>
          </a:extLst>
        </xdr:cNvPr>
        <xdr:cNvCxnSpPr/>
      </xdr:nvCxnSpPr>
      <xdr:spPr>
        <a:xfrm>
          <a:off x="4714875" y="409575"/>
          <a:ext cx="16668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6F811EBF-F07C-444D-8FB0-2003912387AF}"/>
            </a:ext>
          </a:extLst>
        </xdr:cNvPr>
        <xdr:cNvCxnSpPr/>
      </xdr:nvCxnSpPr>
      <xdr:spPr>
        <a:xfrm>
          <a:off x="1628775" y="361950"/>
          <a:ext cx="12001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D1F9DD2-E7F5-4FEE-A443-B50E8E677127}"/>
            </a:ext>
          </a:extLst>
        </xdr:cNvPr>
        <xdr:cNvCxnSpPr/>
      </xdr:nvCxnSpPr>
      <xdr:spPr>
        <a:xfrm>
          <a:off x="7591425" y="361950"/>
          <a:ext cx="1743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1DFD8-B05E-4E81-8DB7-985E1A74E840}">
  <dimension ref="A1:K91"/>
  <sheetViews>
    <sheetView tabSelected="1" topLeftCell="A75" workbookViewId="0">
      <selection activeCell="L87" sqref="L87"/>
    </sheetView>
  </sheetViews>
  <sheetFormatPr defaultRowHeight="15" x14ac:dyDescent="0.25"/>
  <cols>
    <col min="1" max="1" width="4.75" style="4" bestFit="1" customWidth="1"/>
    <col min="2" max="2" width="8.875" style="10" bestFit="1" customWidth="1"/>
    <col min="3" max="3" width="16.75" style="4" bestFit="1" customWidth="1"/>
    <col min="4" max="4" width="9.875" style="4" bestFit="1" customWidth="1"/>
    <col min="5" max="5" width="6.875" style="4" bestFit="1" customWidth="1"/>
    <col min="6" max="8" width="5.375" style="4" bestFit="1" customWidth="1"/>
    <col min="9" max="9" width="7.75" style="4" bestFit="1" customWidth="1"/>
    <col min="10" max="10" width="5.375" style="4" bestFit="1" customWidth="1"/>
    <col min="11" max="11" width="11.75" style="4" customWidth="1"/>
    <col min="12" max="16384" width="9" style="4"/>
  </cols>
  <sheetData>
    <row r="1" spans="1:11" ht="16.5" x14ac:dyDescent="0.25">
      <c r="A1" s="43" t="s">
        <v>0</v>
      </c>
      <c r="B1" s="43"/>
      <c r="C1" s="43"/>
      <c r="G1" s="44" t="s">
        <v>2</v>
      </c>
      <c r="H1" s="44"/>
      <c r="I1" s="44"/>
      <c r="J1" s="44"/>
      <c r="K1" s="44"/>
    </row>
    <row r="2" spans="1:11" ht="16.5" x14ac:dyDescent="0.25">
      <c r="A2" s="45" t="s">
        <v>1</v>
      </c>
      <c r="B2" s="45"/>
      <c r="C2" s="45"/>
      <c r="G2" s="44" t="s">
        <v>3</v>
      </c>
      <c r="H2" s="44"/>
      <c r="I2" s="44"/>
      <c r="J2" s="44"/>
      <c r="K2" s="44"/>
    </row>
    <row r="3" spans="1:11" ht="16.5" x14ac:dyDescent="0.25">
      <c r="A3" s="13"/>
    </row>
    <row r="5" spans="1:11" s="14" customFormat="1" ht="19.5" x14ac:dyDescent="0.2">
      <c r="A5" s="34" t="s">
        <v>4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s="14" customFormat="1" ht="19.5" x14ac:dyDescent="0.2">
      <c r="A6" s="34" t="s">
        <v>34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s="14" customFormat="1" ht="19.5" x14ac:dyDescent="0.2">
      <c r="A7" s="34" t="s">
        <v>18</v>
      </c>
      <c r="B7" s="34"/>
      <c r="C7" s="34"/>
      <c r="D7" s="34"/>
      <c r="E7" s="34"/>
      <c r="F7" s="34"/>
      <c r="G7" s="34"/>
      <c r="H7" s="34"/>
      <c r="I7" s="34"/>
      <c r="J7" s="34"/>
      <c r="K7" s="34"/>
    </row>
    <row r="10" spans="1:11" ht="15.75" customHeight="1" x14ac:dyDescent="0.25">
      <c r="A10" s="35" t="s">
        <v>5</v>
      </c>
      <c r="B10" s="37" t="s">
        <v>6</v>
      </c>
      <c r="C10" s="37" t="s">
        <v>7</v>
      </c>
      <c r="D10" s="37" t="s">
        <v>8</v>
      </c>
      <c r="E10" s="11" t="s">
        <v>9</v>
      </c>
      <c r="F10" s="11" t="s">
        <v>9</v>
      </c>
      <c r="G10" s="11" t="s">
        <v>9</v>
      </c>
      <c r="H10" s="39" t="s">
        <v>13</v>
      </c>
      <c r="I10" s="40"/>
      <c r="J10" s="39" t="s">
        <v>13</v>
      </c>
      <c r="K10" s="40"/>
    </row>
    <row r="11" spans="1:11" ht="36" customHeight="1" x14ac:dyDescent="0.25">
      <c r="A11" s="36"/>
      <c r="B11" s="38"/>
      <c r="C11" s="38"/>
      <c r="D11" s="38"/>
      <c r="E11" s="12" t="s">
        <v>10</v>
      </c>
      <c r="F11" s="12" t="s">
        <v>11</v>
      </c>
      <c r="G11" s="12" t="s">
        <v>12</v>
      </c>
      <c r="H11" s="41" t="s">
        <v>14</v>
      </c>
      <c r="I11" s="42"/>
      <c r="J11" s="41" t="s">
        <v>30</v>
      </c>
      <c r="K11" s="42"/>
    </row>
    <row r="12" spans="1:11" ht="15.75" x14ac:dyDescent="0.25">
      <c r="A12" s="36"/>
      <c r="B12" s="38"/>
      <c r="C12" s="38"/>
      <c r="D12" s="38"/>
      <c r="E12" s="15"/>
      <c r="F12" s="15"/>
      <c r="G12" s="15"/>
      <c r="H12" s="11" t="s">
        <v>9</v>
      </c>
      <c r="I12" s="11" t="s">
        <v>15</v>
      </c>
      <c r="J12" s="11" t="s">
        <v>9</v>
      </c>
      <c r="K12" s="11" t="s">
        <v>15</v>
      </c>
    </row>
    <row r="13" spans="1:11" ht="15.75" x14ac:dyDescent="0.25">
      <c r="A13" s="17">
        <v>1</v>
      </c>
      <c r="B13" s="33" t="s">
        <v>177</v>
      </c>
      <c r="C13" s="30" t="s">
        <v>35</v>
      </c>
      <c r="D13" s="31">
        <v>37546</v>
      </c>
      <c r="E13" s="16">
        <v>90</v>
      </c>
      <c r="F13" s="16">
        <v>90</v>
      </c>
      <c r="G13" s="16">
        <v>90</v>
      </c>
      <c r="H13" s="16">
        <v>90</v>
      </c>
      <c r="I13" s="32" t="str">
        <f t="shared" ref="I13:I76" si="0">IF(H13&gt;=90,"Xuất sắc",IF(H13&gt;=80,"Tốt", IF(H13&gt;=65,"Khá",IF(H13&gt;=50,"Trung bình", IF(H13&gt;=35, "Yếu", "Kém")))))</f>
        <v>Xuất sắc</v>
      </c>
      <c r="J13" s="16">
        <v>90</v>
      </c>
      <c r="K13" s="32" t="str">
        <f t="shared" ref="K13:K76" si="1">IF(J13&gt;=90,"Xuất sắc",IF(J13&gt;=80,"Tốt", IF(J13&gt;=65,"Khá",IF(J13&gt;=50,"Trung bình", IF(J13&gt;=35, "Yếu", "Kém")))))</f>
        <v>Xuất sắc</v>
      </c>
    </row>
    <row r="14" spans="1:11" ht="15.75" x14ac:dyDescent="0.25">
      <c r="A14" s="17">
        <v>2</v>
      </c>
      <c r="B14" s="33" t="s">
        <v>178</v>
      </c>
      <c r="C14" s="30" t="s">
        <v>36</v>
      </c>
      <c r="D14" s="31">
        <v>37366</v>
      </c>
      <c r="E14" s="16">
        <v>80</v>
      </c>
      <c r="F14" s="16">
        <v>80</v>
      </c>
      <c r="G14" s="16">
        <v>90</v>
      </c>
      <c r="H14" s="16">
        <v>90</v>
      </c>
      <c r="I14" s="32" t="str">
        <f t="shared" si="0"/>
        <v>Xuất sắc</v>
      </c>
      <c r="J14" s="16">
        <v>90</v>
      </c>
      <c r="K14" s="32" t="str">
        <f t="shared" si="1"/>
        <v>Xuất sắc</v>
      </c>
    </row>
    <row r="15" spans="1:11" ht="15.75" x14ac:dyDescent="0.25">
      <c r="A15" s="17">
        <v>3</v>
      </c>
      <c r="B15" s="33" t="s">
        <v>179</v>
      </c>
      <c r="C15" s="30" t="s">
        <v>37</v>
      </c>
      <c r="D15" s="31">
        <v>37501</v>
      </c>
      <c r="E15" s="16">
        <v>90</v>
      </c>
      <c r="F15" s="16">
        <v>90</v>
      </c>
      <c r="G15" s="16">
        <v>90</v>
      </c>
      <c r="H15" s="16">
        <v>90</v>
      </c>
      <c r="I15" s="32" t="str">
        <f t="shared" si="0"/>
        <v>Xuất sắc</v>
      </c>
      <c r="J15" s="16">
        <v>90</v>
      </c>
      <c r="K15" s="32" t="str">
        <f t="shared" si="1"/>
        <v>Xuất sắc</v>
      </c>
    </row>
    <row r="16" spans="1:11" ht="15.75" x14ac:dyDescent="0.25">
      <c r="A16" s="17">
        <v>4</v>
      </c>
      <c r="B16" s="33" t="s">
        <v>180</v>
      </c>
      <c r="C16" s="30" t="s">
        <v>38</v>
      </c>
      <c r="D16" s="31">
        <v>37551</v>
      </c>
      <c r="E16" s="16">
        <v>90</v>
      </c>
      <c r="F16" s="16">
        <v>90</v>
      </c>
      <c r="G16" s="16">
        <v>90</v>
      </c>
      <c r="H16" s="16">
        <v>90</v>
      </c>
      <c r="I16" s="32" t="str">
        <f t="shared" si="0"/>
        <v>Xuất sắc</v>
      </c>
      <c r="J16" s="16">
        <v>90</v>
      </c>
      <c r="K16" s="32" t="str">
        <f t="shared" si="1"/>
        <v>Xuất sắc</v>
      </c>
    </row>
    <row r="17" spans="1:11" ht="15.75" x14ac:dyDescent="0.25">
      <c r="A17" s="17">
        <v>5</v>
      </c>
      <c r="B17" s="33" t="s">
        <v>181</v>
      </c>
      <c r="C17" s="30" t="s">
        <v>39</v>
      </c>
      <c r="D17" s="31">
        <v>37562</v>
      </c>
      <c r="E17" s="16">
        <v>80</v>
      </c>
      <c r="F17" s="16">
        <v>80</v>
      </c>
      <c r="G17" s="16">
        <v>80</v>
      </c>
      <c r="H17" s="16">
        <v>80</v>
      </c>
      <c r="I17" s="32" t="str">
        <f t="shared" si="0"/>
        <v>Tốt</v>
      </c>
      <c r="J17" s="16">
        <v>80</v>
      </c>
      <c r="K17" s="32" t="str">
        <f t="shared" si="1"/>
        <v>Tốt</v>
      </c>
    </row>
    <row r="18" spans="1:11" ht="15.75" x14ac:dyDescent="0.25">
      <c r="A18" s="17">
        <v>6</v>
      </c>
      <c r="B18" s="33" t="s">
        <v>182</v>
      </c>
      <c r="C18" s="30" t="s">
        <v>40</v>
      </c>
      <c r="D18" s="31">
        <v>37589</v>
      </c>
      <c r="E18" s="16">
        <v>92</v>
      </c>
      <c r="F18" s="16">
        <v>92</v>
      </c>
      <c r="G18" s="16">
        <v>92</v>
      </c>
      <c r="H18" s="16">
        <v>92</v>
      </c>
      <c r="I18" s="32" t="str">
        <f t="shared" si="0"/>
        <v>Xuất sắc</v>
      </c>
      <c r="J18" s="16">
        <v>92</v>
      </c>
      <c r="K18" s="32" t="str">
        <f t="shared" si="1"/>
        <v>Xuất sắc</v>
      </c>
    </row>
    <row r="19" spans="1:11" ht="15.75" x14ac:dyDescent="0.25">
      <c r="A19" s="17">
        <v>7</v>
      </c>
      <c r="B19" s="33" t="s">
        <v>183</v>
      </c>
      <c r="C19" s="30" t="s">
        <v>41</v>
      </c>
      <c r="D19" s="31">
        <v>37332</v>
      </c>
      <c r="E19" s="16">
        <v>80</v>
      </c>
      <c r="F19" s="16">
        <v>80</v>
      </c>
      <c r="G19" s="16">
        <v>90</v>
      </c>
      <c r="H19" s="16">
        <v>90</v>
      </c>
      <c r="I19" s="32" t="str">
        <f t="shared" si="0"/>
        <v>Xuất sắc</v>
      </c>
      <c r="J19" s="16">
        <v>90</v>
      </c>
      <c r="K19" s="32" t="str">
        <f t="shared" si="1"/>
        <v>Xuất sắc</v>
      </c>
    </row>
    <row r="20" spans="1:11" ht="15.75" x14ac:dyDescent="0.25">
      <c r="A20" s="17">
        <v>8</v>
      </c>
      <c r="B20" s="33" t="s">
        <v>184</v>
      </c>
      <c r="C20" s="30" t="s">
        <v>42</v>
      </c>
      <c r="D20" s="31">
        <v>37619</v>
      </c>
      <c r="E20" s="16">
        <v>0</v>
      </c>
      <c r="F20" s="16">
        <v>0</v>
      </c>
      <c r="G20" s="16">
        <v>0</v>
      </c>
      <c r="H20" s="16">
        <v>0</v>
      </c>
      <c r="I20" s="32" t="str">
        <f t="shared" si="0"/>
        <v>Kém</v>
      </c>
      <c r="J20" s="16">
        <v>0</v>
      </c>
      <c r="K20" s="32" t="str">
        <f t="shared" si="1"/>
        <v>Kém</v>
      </c>
    </row>
    <row r="21" spans="1:11" ht="15.75" x14ac:dyDescent="0.25">
      <c r="A21" s="17">
        <v>9</v>
      </c>
      <c r="B21" s="33" t="s">
        <v>185</v>
      </c>
      <c r="C21" s="30" t="s">
        <v>43</v>
      </c>
      <c r="D21" s="31">
        <v>37302</v>
      </c>
      <c r="E21" s="16">
        <v>90</v>
      </c>
      <c r="F21" s="16">
        <v>92</v>
      </c>
      <c r="G21" s="16">
        <v>92</v>
      </c>
      <c r="H21" s="16">
        <v>92</v>
      </c>
      <c r="I21" s="32" t="str">
        <f t="shared" si="0"/>
        <v>Xuất sắc</v>
      </c>
      <c r="J21" s="16">
        <v>92</v>
      </c>
      <c r="K21" s="32" t="str">
        <f t="shared" si="1"/>
        <v>Xuất sắc</v>
      </c>
    </row>
    <row r="22" spans="1:11" ht="15.75" x14ac:dyDescent="0.25">
      <c r="A22" s="17">
        <v>10</v>
      </c>
      <c r="B22" s="33" t="s">
        <v>186</v>
      </c>
      <c r="C22" s="30" t="s">
        <v>44</v>
      </c>
      <c r="D22" s="31">
        <v>37277</v>
      </c>
      <c r="E22" s="16">
        <v>90</v>
      </c>
      <c r="F22" s="16">
        <v>90</v>
      </c>
      <c r="G22" s="16">
        <v>90</v>
      </c>
      <c r="H22" s="16">
        <v>90</v>
      </c>
      <c r="I22" s="32" t="str">
        <f t="shared" si="0"/>
        <v>Xuất sắc</v>
      </c>
      <c r="J22" s="16">
        <v>90</v>
      </c>
      <c r="K22" s="32" t="str">
        <f t="shared" si="1"/>
        <v>Xuất sắc</v>
      </c>
    </row>
    <row r="23" spans="1:11" ht="16.5" customHeight="1" x14ac:dyDescent="0.25">
      <c r="A23" s="17">
        <v>11</v>
      </c>
      <c r="B23" s="33" t="s">
        <v>187</v>
      </c>
      <c r="C23" s="30" t="s">
        <v>45</v>
      </c>
      <c r="D23" s="31">
        <v>37045</v>
      </c>
      <c r="E23" s="16">
        <v>90</v>
      </c>
      <c r="F23" s="16">
        <v>90</v>
      </c>
      <c r="G23" s="16">
        <v>90</v>
      </c>
      <c r="H23" s="16">
        <v>90</v>
      </c>
      <c r="I23" s="32" t="str">
        <f t="shared" si="0"/>
        <v>Xuất sắc</v>
      </c>
      <c r="J23" s="16">
        <v>90</v>
      </c>
      <c r="K23" s="32" t="str">
        <f t="shared" si="1"/>
        <v>Xuất sắc</v>
      </c>
    </row>
    <row r="24" spans="1:11" ht="15.75" x14ac:dyDescent="0.25">
      <c r="A24" s="17">
        <v>12</v>
      </c>
      <c r="B24" s="33" t="s">
        <v>188</v>
      </c>
      <c r="C24" s="30" t="s">
        <v>46</v>
      </c>
      <c r="D24" s="31">
        <v>37480</v>
      </c>
      <c r="E24" s="16">
        <v>80</v>
      </c>
      <c r="F24" s="16">
        <v>80</v>
      </c>
      <c r="G24" s="16">
        <v>80</v>
      </c>
      <c r="H24" s="16">
        <v>80</v>
      </c>
      <c r="I24" s="32" t="str">
        <f t="shared" si="0"/>
        <v>Tốt</v>
      </c>
      <c r="J24" s="16">
        <v>80</v>
      </c>
      <c r="K24" s="32" t="str">
        <f t="shared" si="1"/>
        <v>Tốt</v>
      </c>
    </row>
    <row r="25" spans="1:11" ht="15.75" x14ac:dyDescent="0.25">
      <c r="A25" s="17">
        <v>13</v>
      </c>
      <c r="B25" s="33" t="s">
        <v>189</v>
      </c>
      <c r="C25" s="30" t="s">
        <v>47</v>
      </c>
      <c r="D25" s="31">
        <v>37557</v>
      </c>
      <c r="E25" s="16">
        <v>90</v>
      </c>
      <c r="F25" s="16">
        <v>90</v>
      </c>
      <c r="G25" s="16">
        <v>90</v>
      </c>
      <c r="H25" s="16">
        <v>90</v>
      </c>
      <c r="I25" s="32" t="str">
        <f t="shared" si="0"/>
        <v>Xuất sắc</v>
      </c>
      <c r="J25" s="16">
        <v>90</v>
      </c>
      <c r="K25" s="32" t="str">
        <f t="shared" si="1"/>
        <v>Xuất sắc</v>
      </c>
    </row>
    <row r="26" spans="1:11" ht="15.75" x14ac:dyDescent="0.25">
      <c r="A26" s="17">
        <v>14</v>
      </c>
      <c r="B26" s="33" t="s">
        <v>190</v>
      </c>
      <c r="C26" s="30" t="s">
        <v>48</v>
      </c>
      <c r="D26" s="31">
        <v>37323</v>
      </c>
      <c r="E26" s="16">
        <v>90</v>
      </c>
      <c r="F26" s="16">
        <v>90</v>
      </c>
      <c r="G26" s="16">
        <v>90</v>
      </c>
      <c r="H26" s="16">
        <v>90</v>
      </c>
      <c r="I26" s="32" t="str">
        <f t="shared" si="0"/>
        <v>Xuất sắc</v>
      </c>
      <c r="J26" s="16">
        <v>90</v>
      </c>
      <c r="K26" s="32" t="str">
        <f t="shared" si="1"/>
        <v>Xuất sắc</v>
      </c>
    </row>
    <row r="27" spans="1:11" ht="15.75" x14ac:dyDescent="0.25">
      <c r="A27" s="17">
        <v>15</v>
      </c>
      <c r="B27" s="33" t="s">
        <v>191</v>
      </c>
      <c r="C27" s="30" t="s">
        <v>49</v>
      </c>
      <c r="D27" s="31">
        <v>37514</v>
      </c>
      <c r="E27" s="16">
        <v>90</v>
      </c>
      <c r="F27" s="16">
        <v>90</v>
      </c>
      <c r="G27" s="16">
        <v>90</v>
      </c>
      <c r="H27" s="16">
        <v>90</v>
      </c>
      <c r="I27" s="32" t="str">
        <f t="shared" si="0"/>
        <v>Xuất sắc</v>
      </c>
      <c r="J27" s="16">
        <v>90</v>
      </c>
      <c r="K27" s="32" t="str">
        <f t="shared" si="1"/>
        <v>Xuất sắc</v>
      </c>
    </row>
    <row r="28" spans="1:11" ht="15.75" x14ac:dyDescent="0.25">
      <c r="A28" s="17">
        <v>16</v>
      </c>
      <c r="B28" s="33" t="s">
        <v>192</v>
      </c>
      <c r="C28" s="30" t="s">
        <v>50</v>
      </c>
      <c r="D28" s="31">
        <v>37578</v>
      </c>
      <c r="E28" s="16">
        <v>90</v>
      </c>
      <c r="F28" s="16">
        <v>90</v>
      </c>
      <c r="G28" s="16">
        <v>90</v>
      </c>
      <c r="H28" s="16">
        <v>90</v>
      </c>
      <c r="I28" s="32" t="str">
        <f t="shared" si="0"/>
        <v>Xuất sắc</v>
      </c>
      <c r="J28" s="16">
        <v>90</v>
      </c>
      <c r="K28" s="32" t="str">
        <f t="shared" si="1"/>
        <v>Xuất sắc</v>
      </c>
    </row>
    <row r="29" spans="1:11" ht="15.75" x14ac:dyDescent="0.25">
      <c r="A29" s="17">
        <v>17</v>
      </c>
      <c r="B29" s="33" t="s">
        <v>193</v>
      </c>
      <c r="C29" s="30" t="s">
        <v>51</v>
      </c>
      <c r="D29" s="31">
        <v>37271</v>
      </c>
      <c r="E29" s="16">
        <v>90</v>
      </c>
      <c r="F29" s="16">
        <v>90</v>
      </c>
      <c r="G29" s="16">
        <v>90</v>
      </c>
      <c r="H29" s="16">
        <v>90</v>
      </c>
      <c r="I29" s="32" t="str">
        <f t="shared" si="0"/>
        <v>Xuất sắc</v>
      </c>
      <c r="J29" s="16">
        <v>90</v>
      </c>
      <c r="K29" s="32" t="str">
        <f t="shared" si="1"/>
        <v>Xuất sắc</v>
      </c>
    </row>
    <row r="30" spans="1:11" ht="15.75" x14ac:dyDescent="0.25">
      <c r="A30" s="17">
        <v>18</v>
      </c>
      <c r="B30" s="33" t="s">
        <v>194</v>
      </c>
      <c r="C30" s="30" t="s">
        <v>52</v>
      </c>
      <c r="D30" s="31">
        <v>37588</v>
      </c>
      <c r="E30" s="16">
        <v>90</v>
      </c>
      <c r="F30" s="16">
        <v>90</v>
      </c>
      <c r="G30" s="16">
        <v>90</v>
      </c>
      <c r="H30" s="16">
        <v>90</v>
      </c>
      <c r="I30" s="32" t="str">
        <f t="shared" si="0"/>
        <v>Xuất sắc</v>
      </c>
      <c r="J30" s="16">
        <v>90</v>
      </c>
      <c r="K30" s="32" t="str">
        <f t="shared" si="1"/>
        <v>Xuất sắc</v>
      </c>
    </row>
    <row r="31" spans="1:11" ht="15.75" x14ac:dyDescent="0.25">
      <c r="A31" s="17">
        <v>19</v>
      </c>
      <c r="B31" s="33" t="s">
        <v>195</v>
      </c>
      <c r="C31" s="30" t="s">
        <v>53</v>
      </c>
      <c r="D31" s="31">
        <v>37360</v>
      </c>
      <c r="E31" s="16">
        <v>90</v>
      </c>
      <c r="F31" s="16">
        <v>90</v>
      </c>
      <c r="G31" s="16">
        <v>90</v>
      </c>
      <c r="H31" s="16">
        <v>90</v>
      </c>
      <c r="I31" s="32" t="str">
        <f t="shared" si="0"/>
        <v>Xuất sắc</v>
      </c>
      <c r="J31" s="16">
        <v>90</v>
      </c>
      <c r="K31" s="32" t="str">
        <f t="shared" si="1"/>
        <v>Xuất sắc</v>
      </c>
    </row>
    <row r="32" spans="1:11" ht="31.5" x14ac:dyDescent="0.25">
      <c r="A32" s="17">
        <v>20</v>
      </c>
      <c r="B32" s="33" t="s">
        <v>196</v>
      </c>
      <c r="C32" s="30" t="s">
        <v>54</v>
      </c>
      <c r="D32" s="31">
        <v>37605</v>
      </c>
      <c r="E32" s="16">
        <v>92</v>
      </c>
      <c r="F32" s="16">
        <v>92</v>
      </c>
      <c r="G32" s="16">
        <v>92</v>
      </c>
      <c r="H32" s="16">
        <v>92</v>
      </c>
      <c r="I32" s="32" t="str">
        <f t="shared" si="0"/>
        <v>Xuất sắc</v>
      </c>
      <c r="J32" s="16">
        <v>92</v>
      </c>
      <c r="K32" s="32" t="str">
        <f t="shared" si="1"/>
        <v>Xuất sắc</v>
      </c>
    </row>
    <row r="33" spans="1:11" ht="15.75" x14ac:dyDescent="0.25">
      <c r="A33" s="17">
        <v>21</v>
      </c>
      <c r="B33" s="33" t="s">
        <v>197</v>
      </c>
      <c r="C33" s="30" t="s">
        <v>55</v>
      </c>
      <c r="D33" s="31">
        <v>37400</v>
      </c>
      <c r="E33" s="16">
        <v>90</v>
      </c>
      <c r="F33" s="16">
        <v>90</v>
      </c>
      <c r="G33" s="16">
        <v>90</v>
      </c>
      <c r="H33" s="16">
        <v>90</v>
      </c>
      <c r="I33" s="32" t="str">
        <f t="shared" si="0"/>
        <v>Xuất sắc</v>
      </c>
      <c r="J33" s="16">
        <v>90</v>
      </c>
      <c r="K33" s="32" t="str">
        <f t="shared" si="1"/>
        <v>Xuất sắc</v>
      </c>
    </row>
    <row r="34" spans="1:11" ht="15.75" x14ac:dyDescent="0.25">
      <c r="A34" s="17">
        <v>22</v>
      </c>
      <c r="B34" s="33" t="s">
        <v>198</v>
      </c>
      <c r="C34" s="30" t="s">
        <v>56</v>
      </c>
      <c r="D34" s="31">
        <v>36971</v>
      </c>
      <c r="E34" s="16">
        <v>0</v>
      </c>
      <c r="F34" s="16">
        <v>0</v>
      </c>
      <c r="G34" s="16">
        <v>0</v>
      </c>
      <c r="H34" s="16">
        <v>0</v>
      </c>
      <c r="I34" s="32" t="str">
        <f t="shared" si="0"/>
        <v>Kém</v>
      </c>
      <c r="J34" s="16">
        <v>0</v>
      </c>
      <c r="K34" s="32" t="str">
        <f t="shared" si="1"/>
        <v>Kém</v>
      </c>
    </row>
    <row r="35" spans="1:11" ht="15.75" x14ac:dyDescent="0.25">
      <c r="A35" s="17">
        <v>23</v>
      </c>
      <c r="B35" s="33" t="s">
        <v>199</v>
      </c>
      <c r="C35" s="30" t="s">
        <v>57</v>
      </c>
      <c r="D35" s="31">
        <v>37296</v>
      </c>
      <c r="E35" s="16">
        <v>90</v>
      </c>
      <c r="F35" s="16">
        <v>90</v>
      </c>
      <c r="G35" s="16">
        <v>90</v>
      </c>
      <c r="H35" s="16">
        <v>90</v>
      </c>
      <c r="I35" s="32" t="str">
        <f t="shared" si="0"/>
        <v>Xuất sắc</v>
      </c>
      <c r="J35" s="16">
        <v>90</v>
      </c>
      <c r="K35" s="32" t="str">
        <f t="shared" si="1"/>
        <v>Xuất sắc</v>
      </c>
    </row>
    <row r="36" spans="1:11" ht="15.75" x14ac:dyDescent="0.25">
      <c r="A36" s="17">
        <v>24</v>
      </c>
      <c r="B36" s="33" t="s">
        <v>200</v>
      </c>
      <c r="C36" s="30" t="s">
        <v>58</v>
      </c>
      <c r="D36" s="31">
        <v>37303</v>
      </c>
      <c r="E36" s="16">
        <v>90</v>
      </c>
      <c r="F36" s="16">
        <v>90</v>
      </c>
      <c r="G36" s="16">
        <v>90</v>
      </c>
      <c r="H36" s="16">
        <v>90</v>
      </c>
      <c r="I36" s="32" t="str">
        <f t="shared" si="0"/>
        <v>Xuất sắc</v>
      </c>
      <c r="J36" s="16">
        <v>90</v>
      </c>
      <c r="K36" s="32" t="str">
        <f t="shared" si="1"/>
        <v>Xuất sắc</v>
      </c>
    </row>
    <row r="37" spans="1:11" ht="15.75" x14ac:dyDescent="0.25">
      <c r="A37" s="17">
        <v>25</v>
      </c>
      <c r="B37" s="33" t="s">
        <v>201</v>
      </c>
      <c r="C37" s="30" t="s">
        <v>59</v>
      </c>
      <c r="D37" s="31">
        <v>37303</v>
      </c>
      <c r="E37" s="16">
        <v>90</v>
      </c>
      <c r="F37" s="16">
        <v>90</v>
      </c>
      <c r="G37" s="16">
        <v>90</v>
      </c>
      <c r="H37" s="16">
        <v>90</v>
      </c>
      <c r="I37" s="32" t="str">
        <f t="shared" si="0"/>
        <v>Xuất sắc</v>
      </c>
      <c r="J37" s="16">
        <v>90</v>
      </c>
      <c r="K37" s="32" t="str">
        <f t="shared" si="1"/>
        <v>Xuất sắc</v>
      </c>
    </row>
    <row r="38" spans="1:11" ht="15.75" x14ac:dyDescent="0.25">
      <c r="A38" s="17">
        <v>26</v>
      </c>
      <c r="B38" s="33" t="s">
        <v>202</v>
      </c>
      <c r="C38" s="30" t="s">
        <v>60</v>
      </c>
      <c r="D38" s="31">
        <v>37550</v>
      </c>
      <c r="E38" s="16">
        <v>90</v>
      </c>
      <c r="F38" s="16">
        <v>90</v>
      </c>
      <c r="G38" s="16">
        <v>90</v>
      </c>
      <c r="H38" s="16">
        <v>90</v>
      </c>
      <c r="I38" s="32" t="str">
        <f t="shared" si="0"/>
        <v>Xuất sắc</v>
      </c>
      <c r="J38" s="16">
        <v>90</v>
      </c>
      <c r="K38" s="32" t="str">
        <f t="shared" si="1"/>
        <v>Xuất sắc</v>
      </c>
    </row>
    <row r="39" spans="1:11" ht="15.75" x14ac:dyDescent="0.25">
      <c r="A39" s="17">
        <v>27</v>
      </c>
      <c r="B39" s="33" t="s">
        <v>203</v>
      </c>
      <c r="C39" s="30" t="s">
        <v>61</v>
      </c>
      <c r="D39" s="31">
        <v>37472</v>
      </c>
      <c r="E39" s="16">
        <v>80</v>
      </c>
      <c r="F39" s="16">
        <v>90</v>
      </c>
      <c r="G39" s="16">
        <v>90</v>
      </c>
      <c r="H39" s="16">
        <v>90</v>
      </c>
      <c r="I39" s="32" t="str">
        <f t="shared" si="0"/>
        <v>Xuất sắc</v>
      </c>
      <c r="J39" s="16">
        <v>90</v>
      </c>
      <c r="K39" s="32" t="str">
        <f t="shared" si="1"/>
        <v>Xuất sắc</v>
      </c>
    </row>
    <row r="40" spans="1:11" ht="15.75" x14ac:dyDescent="0.25">
      <c r="A40" s="17">
        <v>28</v>
      </c>
      <c r="B40" s="33" t="s">
        <v>204</v>
      </c>
      <c r="C40" s="30" t="s">
        <v>62</v>
      </c>
      <c r="D40" s="31">
        <v>37552</v>
      </c>
      <c r="E40" s="16">
        <v>90</v>
      </c>
      <c r="F40" s="16">
        <v>90</v>
      </c>
      <c r="G40" s="16">
        <v>90</v>
      </c>
      <c r="H40" s="16">
        <v>90</v>
      </c>
      <c r="I40" s="32" t="str">
        <f t="shared" si="0"/>
        <v>Xuất sắc</v>
      </c>
      <c r="J40" s="16">
        <v>90</v>
      </c>
      <c r="K40" s="32" t="str">
        <f t="shared" si="1"/>
        <v>Xuất sắc</v>
      </c>
    </row>
    <row r="41" spans="1:11" ht="15.75" x14ac:dyDescent="0.25">
      <c r="A41" s="17">
        <v>29</v>
      </c>
      <c r="B41" s="33" t="s">
        <v>205</v>
      </c>
      <c r="C41" s="30" t="s">
        <v>63</v>
      </c>
      <c r="D41" s="31">
        <v>37554</v>
      </c>
      <c r="E41" s="16">
        <v>90</v>
      </c>
      <c r="F41" s="16">
        <v>90</v>
      </c>
      <c r="G41" s="16">
        <v>90</v>
      </c>
      <c r="H41" s="16">
        <v>90</v>
      </c>
      <c r="I41" s="32" t="str">
        <f t="shared" si="0"/>
        <v>Xuất sắc</v>
      </c>
      <c r="J41" s="16">
        <v>90</v>
      </c>
      <c r="K41" s="32" t="str">
        <f t="shared" si="1"/>
        <v>Xuất sắc</v>
      </c>
    </row>
    <row r="42" spans="1:11" ht="31.5" x14ac:dyDescent="0.25">
      <c r="A42" s="17">
        <v>30</v>
      </c>
      <c r="B42" s="33" t="s">
        <v>206</v>
      </c>
      <c r="C42" s="30" t="s">
        <v>64</v>
      </c>
      <c r="D42" s="31">
        <v>37459</v>
      </c>
      <c r="E42" s="16">
        <v>90</v>
      </c>
      <c r="F42" s="16">
        <v>90</v>
      </c>
      <c r="G42" s="16">
        <v>90</v>
      </c>
      <c r="H42" s="16">
        <v>90</v>
      </c>
      <c r="I42" s="32" t="str">
        <f t="shared" si="0"/>
        <v>Xuất sắc</v>
      </c>
      <c r="J42" s="16">
        <v>90</v>
      </c>
      <c r="K42" s="32" t="str">
        <f t="shared" si="1"/>
        <v>Xuất sắc</v>
      </c>
    </row>
    <row r="43" spans="1:11" ht="15.75" x14ac:dyDescent="0.25">
      <c r="A43" s="17">
        <v>31</v>
      </c>
      <c r="B43" s="33" t="s">
        <v>207</v>
      </c>
      <c r="C43" s="30" t="s">
        <v>65</v>
      </c>
      <c r="D43" s="31">
        <v>37488</v>
      </c>
      <c r="E43" s="16">
        <v>90</v>
      </c>
      <c r="F43" s="16">
        <v>90</v>
      </c>
      <c r="G43" s="16">
        <v>90</v>
      </c>
      <c r="H43" s="16">
        <v>90</v>
      </c>
      <c r="I43" s="32" t="str">
        <f t="shared" si="0"/>
        <v>Xuất sắc</v>
      </c>
      <c r="J43" s="16">
        <v>90</v>
      </c>
      <c r="K43" s="32" t="str">
        <f t="shared" si="1"/>
        <v>Xuất sắc</v>
      </c>
    </row>
    <row r="44" spans="1:11" ht="15.75" x14ac:dyDescent="0.25">
      <c r="A44" s="17">
        <v>32</v>
      </c>
      <c r="B44" s="33" t="s">
        <v>208</v>
      </c>
      <c r="C44" s="30" t="s">
        <v>66</v>
      </c>
      <c r="D44" s="31">
        <v>37488</v>
      </c>
      <c r="E44" s="16">
        <v>90</v>
      </c>
      <c r="F44" s="16">
        <v>90</v>
      </c>
      <c r="G44" s="16">
        <v>90</v>
      </c>
      <c r="H44" s="16">
        <v>90</v>
      </c>
      <c r="I44" s="32" t="str">
        <f t="shared" si="0"/>
        <v>Xuất sắc</v>
      </c>
      <c r="J44" s="16">
        <v>90</v>
      </c>
      <c r="K44" s="32" t="str">
        <f t="shared" si="1"/>
        <v>Xuất sắc</v>
      </c>
    </row>
    <row r="45" spans="1:11" ht="15.75" x14ac:dyDescent="0.25">
      <c r="A45" s="17">
        <v>33</v>
      </c>
      <c r="B45" s="33" t="s">
        <v>209</v>
      </c>
      <c r="C45" s="30" t="s">
        <v>67</v>
      </c>
      <c r="D45" s="31">
        <v>37456</v>
      </c>
      <c r="E45" s="16">
        <v>80</v>
      </c>
      <c r="F45" s="16">
        <v>80</v>
      </c>
      <c r="G45" s="16">
        <v>77</v>
      </c>
      <c r="H45" s="16">
        <v>77</v>
      </c>
      <c r="I45" s="32" t="str">
        <f t="shared" si="0"/>
        <v>Khá</v>
      </c>
      <c r="J45" s="16">
        <v>77</v>
      </c>
      <c r="K45" s="32" t="str">
        <f t="shared" si="1"/>
        <v>Khá</v>
      </c>
    </row>
    <row r="46" spans="1:11" ht="15.75" x14ac:dyDescent="0.25">
      <c r="A46" s="17">
        <v>34</v>
      </c>
      <c r="B46" s="33" t="s">
        <v>210</v>
      </c>
      <c r="C46" s="30" t="s">
        <v>68</v>
      </c>
      <c r="D46" s="31">
        <v>37433</v>
      </c>
      <c r="E46" s="16">
        <v>90</v>
      </c>
      <c r="F46" s="16">
        <v>90</v>
      </c>
      <c r="G46" s="16">
        <v>90</v>
      </c>
      <c r="H46" s="16">
        <v>90</v>
      </c>
      <c r="I46" s="32" t="str">
        <f t="shared" si="0"/>
        <v>Xuất sắc</v>
      </c>
      <c r="J46" s="16">
        <v>90</v>
      </c>
      <c r="K46" s="32" t="str">
        <f t="shared" si="1"/>
        <v>Xuất sắc</v>
      </c>
    </row>
    <row r="47" spans="1:11" ht="15.75" x14ac:dyDescent="0.25">
      <c r="A47" s="17">
        <v>35</v>
      </c>
      <c r="B47" s="33" t="s">
        <v>211</v>
      </c>
      <c r="C47" s="30" t="s">
        <v>69</v>
      </c>
      <c r="D47" s="31">
        <v>37411</v>
      </c>
      <c r="E47" s="16">
        <v>90</v>
      </c>
      <c r="F47" s="16">
        <v>90</v>
      </c>
      <c r="G47" s="16">
        <v>90</v>
      </c>
      <c r="H47" s="16">
        <v>90</v>
      </c>
      <c r="I47" s="32" t="str">
        <f t="shared" si="0"/>
        <v>Xuất sắc</v>
      </c>
      <c r="J47" s="16">
        <v>90</v>
      </c>
      <c r="K47" s="32" t="str">
        <f t="shared" si="1"/>
        <v>Xuất sắc</v>
      </c>
    </row>
    <row r="48" spans="1:11" ht="15.75" x14ac:dyDescent="0.25">
      <c r="A48" s="17">
        <v>36</v>
      </c>
      <c r="B48" s="33" t="s">
        <v>212</v>
      </c>
      <c r="C48" s="30" t="s">
        <v>70</v>
      </c>
      <c r="D48" s="31">
        <v>37511</v>
      </c>
      <c r="E48" s="16">
        <v>90</v>
      </c>
      <c r="F48" s="16">
        <v>90</v>
      </c>
      <c r="G48" s="16">
        <v>90</v>
      </c>
      <c r="H48" s="16">
        <v>90</v>
      </c>
      <c r="I48" s="32" t="str">
        <f t="shared" si="0"/>
        <v>Xuất sắc</v>
      </c>
      <c r="J48" s="16">
        <v>90</v>
      </c>
      <c r="K48" s="32" t="str">
        <f t="shared" si="1"/>
        <v>Xuất sắc</v>
      </c>
    </row>
    <row r="49" spans="1:11" ht="15.75" x14ac:dyDescent="0.25">
      <c r="A49" s="17">
        <v>37</v>
      </c>
      <c r="B49" s="33" t="s">
        <v>213</v>
      </c>
      <c r="C49" s="30" t="s">
        <v>71</v>
      </c>
      <c r="D49" s="31">
        <v>37318</v>
      </c>
      <c r="E49" s="16">
        <v>90</v>
      </c>
      <c r="F49" s="16">
        <v>90</v>
      </c>
      <c r="G49" s="16">
        <v>90</v>
      </c>
      <c r="H49" s="16">
        <v>90</v>
      </c>
      <c r="I49" s="32" t="str">
        <f t="shared" si="0"/>
        <v>Xuất sắc</v>
      </c>
      <c r="J49" s="16">
        <v>90</v>
      </c>
      <c r="K49" s="32" t="str">
        <f t="shared" si="1"/>
        <v>Xuất sắc</v>
      </c>
    </row>
    <row r="50" spans="1:11" ht="15.75" x14ac:dyDescent="0.25">
      <c r="A50" s="17">
        <v>38</v>
      </c>
      <c r="B50" s="33" t="s">
        <v>214</v>
      </c>
      <c r="C50" s="30" t="s">
        <v>72</v>
      </c>
      <c r="D50" s="31">
        <v>37187</v>
      </c>
      <c r="E50" s="16">
        <v>70</v>
      </c>
      <c r="F50" s="16">
        <v>70</v>
      </c>
      <c r="G50" s="16">
        <v>67</v>
      </c>
      <c r="H50" s="16">
        <v>67</v>
      </c>
      <c r="I50" s="32" t="str">
        <f t="shared" si="0"/>
        <v>Khá</v>
      </c>
      <c r="J50" s="16">
        <v>67</v>
      </c>
      <c r="K50" s="32" t="str">
        <f t="shared" si="1"/>
        <v>Khá</v>
      </c>
    </row>
    <row r="51" spans="1:11" ht="15.75" x14ac:dyDescent="0.25">
      <c r="A51" s="17">
        <v>39</v>
      </c>
      <c r="B51" s="33" t="s">
        <v>215</v>
      </c>
      <c r="C51" s="30" t="s">
        <v>73</v>
      </c>
      <c r="D51" s="31">
        <v>37458</v>
      </c>
      <c r="E51" s="16">
        <v>90</v>
      </c>
      <c r="F51" s="16">
        <v>90</v>
      </c>
      <c r="G51" s="16">
        <v>90</v>
      </c>
      <c r="H51" s="16">
        <v>90</v>
      </c>
      <c r="I51" s="32" t="str">
        <f t="shared" si="0"/>
        <v>Xuất sắc</v>
      </c>
      <c r="J51" s="16">
        <v>90</v>
      </c>
      <c r="K51" s="32" t="str">
        <f t="shared" si="1"/>
        <v>Xuất sắc</v>
      </c>
    </row>
    <row r="52" spans="1:11" ht="15.75" x14ac:dyDescent="0.25">
      <c r="A52" s="17">
        <v>40</v>
      </c>
      <c r="B52" s="33" t="s">
        <v>216</v>
      </c>
      <c r="C52" s="30" t="s">
        <v>74</v>
      </c>
      <c r="D52" s="31">
        <v>37508</v>
      </c>
      <c r="E52" s="16">
        <v>90</v>
      </c>
      <c r="F52" s="16">
        <v>90</v>
      </c>
      <c r="G52" s="16">
        <v>90</v>
      </c>
      <c r="H52" s="16">
        <v>90</v>
      </c>
      <c r="I52" s="32" t="str">
        <f t="shared" si="0"/>
        <v>Xuất sắc</v>
      </c>
      <c r="J52" s="16">
        <v>90</v>
      </c>
      <c r="K52" s="32" t="str">
        <f t="shared" si="1"/>
        <v>Xuất sắc</v>
      </c>
    </row>
    <row r="53" spans="1:11" ht="15.75" x14ac:dyDescent="0.25">
      <c r="A53" s="17">
        <v>41</v>
      </c>
      <c r="B53" s="33" t="s">
        <v>217</v>
      </c>
      <c r="C53" s="30" t="s">
        <v>75</v>
      </c>
      <c r="D53" s="31">
        <v>37303</v>
      </c>
      <c r="E53" s="16">
        <v>90</v>
      </c>
      <c r="F53" s="16">
        <v>90</v>
      </c>
      <c r="G53" s="16">
        <v>90</v>
      </c>
      <c r="H53" s="16">
        <v>90</v>
      </c>
      <c r="I53" s="32" t="str">
        <f t="shared" si="0"/>
        <v>Xuất sắc</v>
      </c>
      <c r="J53" s="16">
        <v>90</v>
      </c>
      <c r="K53" s="32" t="str">
        <f t="shared" si="1"/>
        <v>Xuất sắc</v>
      </c>
    </row>
    <row r="54" spans="1:11" ht="15.75" x14ac:dyDescent="0.25">
      <c r="A54" s="17">
        <v>42</v>
      </c>
      <c r="B54" s="33" t="s">
        <v>218</v>
      </c>
      <c r="C54" s="30" t="s">
        <v>76</v>
      </c>
      <c r="D54" s="31">
        <v>36902</v>
      </c>
      <c r="E54" s="16">
        <v>90</v>
      </c>
      <c r="F54" s="16">
        <v>90</v>
      </c>
      <c r="G54" s="16">
        <v>90</v>
      </c>
      <c r="H54" s="16">
        <v>90</v>
      </c>
      <c r="I54" s="32" t="str">
        <f t="shared" si="0"/>
        <v>Xuất sắc</v>
      </c>
      <c r="J54" s="16">
        <v>90</v>
      </c>
      <c r="K54" s="32" t="str">
        <f t="shared" si="1"/>
        <v>Xuất sắc</v>
      </c>
    </row>
    <row r="55" spans="1:11" ht="15.75" x14ac:dyDescent="0.25">
      <c r="A55" s="17">
        <v>43</v>
      </c>
      <c r="B55" s="33" t="s">
        <v>219</v>
      </c>
      <c r="C55" s="30" t="s">
        <v>77</v>
      </c>
      <c r="D55" s="31">
        <v>37296</v>
      </c>
      <c r="E55" s="16">
        <v>90</v>
      </c>
      <c r="F55" s="16">
        <v>90</v>
      </c>
      <c r="G55" s="16">
        <v>90</v>
      </c>
      <c r="H55" s="16">
        <v>90</v>
      </c>
      <c r="I55" s="32" t="str">
        <f t="shared" si="0"/>
        <v>Xuất sắc</v>
      </c>
      <c r="J55" s="16">
        <v>90</v>
      </c>
      <c r="K55" s="32" t="str">
        <f t="shared" si="1"/>
        <v>Xuất sắc</v>
      </c>
    </row>
    <row r="56" spans="1:11" ht="15.75" x14ac:dyDescent="0.25">
      <c r="A56" s="17">
        <v>44</v>
      </c>
      <c r="B56" s="33" t="s">
        <v>220</v>
      </c>
      <c r="C56" s="30" t="s">
        <v>78</v>
      </c>
      <c r="D56" s="31">
        <v>37471</v>
      </c>
      <c r="E56" s="16">
        <v>90</v>
      </c>
      <c r="F56" s="16">
        <v>90</v>
      </c>
      <c r="G56" s="16">
        <v>90</v>
      </c>
      <c r="H56" s="16">
        <v>90</v>
      </c>
      <c r="I56" s="32" t="str">
        <f t="shared" si="0"/>
        <v>Xuất sắc</v>
      </c>
      <c r="J56" s="16">
        <v>90</v>
      </c>
      <c r="K56" s="32" t="str">
        <f t="shared" si="1"/>
        <v>Xuất sắc</v>
      </c>
    </row>
    <row r="57" spans="1:11" ht="15.75" x14ac:dyDescent="0.25">
      <c r="A57" s="17">
        <v>45</v>
      </c>
      <c r="B57" s="33" t="s">
        <v>221</v>
      </c>
      <c r="C57" s="30" t="s">
        <v>79</v>
      </c>
      <c r="D57" s="31">
        <v>37298</v>
      </c>
      <c r="E57" s="16">
        <v>90</v>
      </c>
      <c r="F57" s="16">
        <v>90</v>
      </c>
      <c r="G57" s="16">
        <v>90</v>
      </c>
      <c r="H57" s="16">
        <v>90</v>
      </c>
      <c r="I57" s="32" t="str">
        <f t="shared" si="0"/>
        <v>Xuất sắc</v>
      </c>
      <c r="J57" s="16">
        <v>90</v>
      </c>
      <c r="K57" s="32" t="str">
        <f t="shared" si="1"/>
        <v>Xuất sắc</v>
      </c>
    </row>
    <row r="58" spans="1:11" ht="15.75" x14ac:dyDescent="0.25">
      <c r="A58" s="17">
        <v>46</v>
      </c>
      <c r="B58" s="33" t="s">
        <v>222</v>
      </c>
      <c r="C58" s="30" t="s">
        <v>80</v>
      </c>
      <c r="D58" s="31">
        <v>37409</v>
      </c>
      <c r="E58" s="16">
        <v>90</v>
      </c>
      <c r="F58" s="16">
        <v>90</v>
      </c>
      <c r="G58" s="16">
        <v>90</v>
      </c>
      <c r="H58" s="16">
        <v>90</v>
      </c>
      <c r="I58" s="32" t="str">
        <f t="shared" si="0"/>
        <v>Xuất sắc</v>
      </c>
      <c r="J58" s="16">
        <v>90</v>
      </c>
      <c r="K58" s="32" t="str">
        <f t="shared" si="1"/>
        <v>Xuất sắc</v>
      </c>
    </row>
    <row r="59" spans="1:11" ht="15.75" x14ac:dyDescent="0.25">
      <c r="A59" s="17">
        <v>47</v>
      </c>
      <c r="B59" s="33" t="s">
        <v>223</v>
      </c>
      <c r="C59" s="30" t="s">
        <v>81</v>
      </c>
      <c r="D59" s="31">
        <v>37484</v>
      </c>
      <c r="E59" s="16">
        <v>90</v>
      </c>
      <c r="F59" s="16">
        <v>90</v>
      </c>
      <c r="G59" s="16">
        <v>90</v>
      </c>
      <c r="H59" s="16">
        <v>90</v>
      </c>
      <c r="I59" s="32" t="str">
        <f t="shared" si="0"/>
        <v>Xuất sắc</v>
      </c>
      <c r="J59" s="16">
        <v>90</v>
      </c>
      <c r="K59" s="32" t="str">
        <f t="shared" si="1"/>
        <v>Xuất sắc</v>
      </c>
    </row>
    <row r="60" spans="1:11" ht="15.75" x14ac:dyDescent="0.25">
      <c r="A60" s="17">
        <v>48</v>
      </c>
      <c r="B60" s="33" t="s">
        <v>224</v>
      </c>
      <c r="C60" s="30" t="s">
        <v>82</v>
      </c>
      <c r="D60" s="31">
        <v>37344</v>
      </c>
      <c r="E60" s="16">
        <v>90</v>
      </c>
      <c r="F60" s="16">
        <v>90</v>
      </c>
      <c r="G60" s="16">
        <v>90</v>
      </c>
      <c r="H60" s="16">
        <v>90</v>
      </c>
      <c r="I60" s="32" t="str">
        <f t="shared" si="0"/>
        <v>Xuất sắc</v>
      </c>
      <c r="J60" s="16">
        <v>90</v>
      </c>
      <c r="K60" s="32" t="str">
        <f t="shared" si="1"/>
        <v>Xuất sắc</v>
      </c>
    </row>
    <row r="61" spans="1:11" ht="15.75" x14ac:dyDescent="0.25">
      <c r="A61" s="17">
        <v>49</v>
      </c>
      <c r="B61" s="33" t="s">
        <v>225</v>
      </c>
      <c r="C61" s="30" t="s">
        <v>83</v>
      </c>
      <c r="D61" s="31">
        <v>37425</v>
      </c>
      <c r="E61" s="16">
        <v>80</v>
      </c>
      <c r="F61" s="16">
        <v>80</v>
      </c>
      <c r="G61" s="16">
        <v>80</v>
      </c>
      <c r="H61" s="16">
        <v>80</v>
      </c>
      <c r="I61" s="32" t="str">
        <f t="shared" si="0"/>
        <v>Tốt</v>
      </c>
      <c r="J61" s="16">
        <v>80</v>
      </c>
      <c r="K61" s="32" t="str">
        <f t="shared" si="1"/>
        <v>Tốt</v>
      </c>
    </row>
    <row r="62" spans="1:11" ht="15.75" x14ac:dyDescent="0.25">
      <c r="A62" s="17">
        <v>50</v>
      </c>
      <c r="B62" s="33" t="s">
        <v>226</v>
      </c>
      <c r="C62" s="30" t="s">
        <v>84</v>
      </c>
      <c r="D62" s="31">
        <v>37332</v>
      </c>
      <c r="E62" s="16">
        <v>90</v>
      </c>
      <c r="F62" s="16">
        <v>90</v>
      </c>
      <c r="G62" s="16">
        <v>90</v>
      </c>
      <c r="H62" s="16">
        <v>90</v>
      </c>
      <c r="I62" s="32" t="str">
        <f t="shared" si="0"/>
        <v>Xuất sắc</v>
      </c>
      <c r="J62" s="16">
        <v>90</v>
      </c>
      <c r="K62" s="32" t="str">
        <f t="shared" si="1"/>
        <v>Xuất sắc</v>
      </c>
    </row>
    <row r="63" spans="1:11" ht="15.75" x14ac:dyDescent="0.25">
      <c r="A63" s="17">
        <v>51</v>
      </c>
      <c r="B63" s="33" t="s">
        <v>227</v>
      </c>
      <c r="C63" s="30" t="s">
        <v>85</v>
      </c>
      <c r="D63" s="31">
        <v>37276</v>
      </c>
      <c r="E63" s="16">
        <v>90</v>
      </c>
      <c r="F63" s="16">
        <v>90</v>
      </c>
      <c r="G63" s="16">
        <v>90</v>
      </c>
      <c r="H63" s="16">
        <v>90</v>
      </c>
      <c r="I63" s="32" t="str">
        <f t="shared" si="0"/>
        <v>Xuất sắc</v>
      </c>
      <c r="J63" s="16">
        <v>90</v>
      </c>
      <c r="K63" s="32" t="str">
        <f t="shared" si="1"/>
        <v>Xuất sắc</v>
      </c>
    </row>
    <row r="64" spans="1:11" ht="15.75" x14ac:dyDescent="0.25">
      <c r="A64" s="17">
        <v>52</v>
      </c>
      <c r="B64" s="33" t="s">
        <v>228</v>
      </c>
      <c r="C64" s="30" t="s">
        <v>86</v>
      </c>
      <c r="D64" s="31">
        <v>37327</v>
      </c>
      <c r="E64" s="16">
        <v>90</v>
      </c>
      <c r="F64" s="16">
        <v>90</v>
      </c>
      <c r="G64" s="16">
        <v>90</v>
      </c>
      <c r="H64" s="16">
        <v>90</v>
      </c>
      <c r="I64" s="32" t="str">
        <f t="shared" si="0"/>
        <v>Xuất sắc</v>
      </c>
      <c r="J64" s="16">
        <v>90</v>
      </c>
      <c r="K64" s="32" t="str">
        <f t="shared" si="1"/>
        <v>Xuất sắc</v>
      </c>
    </row>
    <row r="65" spans="1:11" ht="15.75" x14ac:dyDescent="0.25">
      <c r="A65" s="17">
        <v>53</v>
      </c>
      <c r="B65" s="33" t="s">
        <v>229</v>
      </c>
      <c r="C65" s="30" t="s">
        <v>87</v>
      </c>
      <c r="D65" s="31">
        <v>37549</v>
      </c>
      <c r="E65" s="16">
        <v>90</v>
      </c>
      <c r="F65" s="16">
        <v>90</v>
      </c>
      <c r="G65" s="16">
        <v>90</v>
      </c>
      <c r="H65" s="16">
        <v>90</v>
      </c>
      <c r="I65" s="32" t="str">
        <f t="shared" si="0"/>
        <v>Xuất sắc</v>
      </c>
      <c r="J65" s="16">
        <v>90</v>
      </c>
      <c r="K65" s="32" t="str">
        <f t="shared" si="1"/>
        <v>Xuất sắc</v>
      </c>
    </row>
    <row r="66" spans="1:11" ht="15.75" x14ac:dyDescent="0.25">
      <c r="A66" s="17">
        <v>54</v>
      </c>
      <c r="B66" s="33" t="s">
        <v>230</v>
      </c>
      <c r="C66" s="30" t="s">
        <v>88</v>
      </c>
      <c r="D66" s="31">
        <v>37341</v>
      </c>
      <c r="E66" s="16">
        <v>0</v>
      </c>
      <c r="F66" s="16">
        <v>0</v>
      </c>
      <c r="G66" s="16">
        <v>0</v>
      </c>
      <c r="H66" s="16">
        <v>0</v>
      </c>
      <c r="I66" s="32" t="str">
        <f t="shared" si="0"/>
        <v>Kém</v>
      </c>
      <c r="J66" s="16">
        <v>0</v>
      </c>
      <c r="K66" s="32" t="str">
        <f t="shared" si="1"/>
        <v>Kém</v>
      </c>
    </row>
    <row r="67" spans="1:11" ht="15.75" x14ac:dyDescent="0.25">
      <c r="A67" s="17">
        <v>55</v>
      </c>
      <c r="B67" s="33" t="s">
        <v>231</v>
      </c>
      <c r="C67" s="30" t="s">
        <v>89</v>
      </c>
      <c r="D67" s="31">
        <v>37618</v>
      </c>
      <c r="E67" s="16">
        <v>90</v>
      </c>
      <c r="F67" s="16">
        <v>90</v>
      </c>
      <c r="G67" s="16">
        <v>90</v>
      </c>
      <c r="H67" s="16">
        <v>90</v>
      </c>
      <c r="I67" s="32" t="str">
        <f t="shared" si="0"/>
        <v>Xuất sắc</v>
      </c>
      <c r="J67" s="16">
        <v>90</v>
      </c>
      <c r="K67" s="32" t="str">
        <f t="shared" si="1"/>
        <v>Xuất sắc</v>
      </c>
    </row>
    <row r="68" spans="1:11" ht="31.5" x14ac:dyDescent="0.25">
      <c r="A68" s="17">
        <v>56</v>
      </c>
      <c r="B68" s="33" t="s">
        <v>232</v>
      </c>
      <c r="C68" s="30" t="s">
        <v>90</v>
      </c>
      <c r="D68" s="31">
        <v>37261</v>
      </c>
      <c r="E68" s="16">
        <v>90</v>
      </c>
      <c r="F68" s="16">
        <v>90</v>
      </c>
      <c r="G68" s="16">
        <v>90</v>
      </c>
      <c r="H68" s="16">
        <v>90</v>
      </c>
      <c r="I68" s="32" t="str">
        <f t="shared" si="0"/>
        <v>Xuất sắc</v>
      </c>
      <c r="J68" s="16">
        <v>90</v>
      </c>
      <c r="K68" s="32" t="str">
        <f t="shared" si="1"/>
        <v>Xuất sắc</v>
      </c>
    </row>
    <row r="69" spans="1:11" ht="15.75" x14ac:dyDescent="0.25">
      <c r="A69" s="17">
        <v>57</v>
      </c>
      <c r="B69" s="33" t="s">
        <v>233</v>
      </c>
      <c r="C69" s="30" t="s">
        <v>91</v>
      </c>
      <c r="D69" s="31">
        <v>37439</v>
      </c>
      <c r="E69" s="16">
        <v>90</v>
      </c>
      <c r="F69" s="16">
        <v>90</v>
      </c>
      <c r="G69" s="16">
        <v>90</v>
      </c>
      <c r="H69" s="16">
        <v>90</v>
      </c>
      <c r="I69" s="32" t="str">
        <f t="shared" si="0"/>
        <v>Xuất sắc</v>
      </c>
      <c r="J69" s="16">
        <v>90</v>
      </c>
      <c r="K69" s="32" t="str">
        <f t="shared" si="1"/>
        <v>Xuất sắc</v>
      </c>
    </row>
    <row r="70" spans="1:11" ht="15.75" x14ac:dyDescent="0.25">
      <c r="A70" s="17">
        <v>58</v>
      </c>
      <c r="B70" s="33" t="s">
        <v>234</v>
      </c>
      <c r="C70" s="30" t="s">
        <v>92</v>
      </c>
      <c r="D70" s="31">
        <v>36877</v>
      </c>
      <c r="E70" s="16">
        <v>80</v>
      </c>
      <c r="F70" s="16">
        <v>90</v>
      </c>
      <c r="G70" s="16">
        <v>90</v>
      </c>
      <c r="H70" s="16">
        <v>90</v>
      </c>
      <c r="I70" s="32" t="str">
        <f t="shared" si="0"/>
        <v>Xuất sắc</v>
      </c>
      <c r="J70" s="16">
        <v>90</v>
      </c>
      <c r="K70" s="32" t="str">
        <f t="shared" si="1"/>
        <v>Xuất sắc</v>
      </c>
    </row>
    <row r="71" spans="1:11" ht="15.75" x14ac:dyDescent="0.25">
      <c r="A71" s="17">
        <v>59</v>
      </c>
      <c r="B71" s="33" t="s">
        <v>235</v>
      </c>
      <c r="C71" s="30" t="s">
        <v>93</v>
      </c>
      <c r="D71" s="31">
        <v>37336</v>
      </c>
      <c r="E71" s="16">
        <v>90</v>
      </c>
      <c r="F71" s="16">
        <v>90</v>
      </c>
      <c r="G71" s="16">
        <v>90</v>
      </c>
      <c r="H71" s="16">
        <v>90</v>
      </c>
      <c r="I71" s="32" t="str">
        <f t="shared" si="0"/>
        <v>Xuất sắc</v>
      </c>
      <c r="J71" s="16">
        <v>90</v>
      </c>
      <c r="K71" s="32" t="str">
        <f t="shared" si="1"/>
        <v>Xuất sắc</v>
      </c>
    </row>
    <row r="72" spans="1:11" ht="15.75" x14ac:dyDescent="0.25">
      <c r="A72" s="17">
        <v>60</v>
      </c>
      <c r="B72" s="33" t="s">
        <v>236</v>
      </c>
      <c r="C72" s="30" t="s">
        <v>94</v>
      </c>
      <c r="D72" s="31">
        <v>37556</v>
      </c>
      <c r="E72" s="16">
        <v>90</v>
      </c>
      <c r="F72" s="16">
        <v>90</v>
      </c>
      <c r="G72" s="16">
        <v>90</v>
      </c>
      <c r="H72" s="16">
        <v>90</v>
      </c>
      <c r="I72" s="32" t="str">
        <f t="shared" si="0"/>
        <v>Xuất sắc</v>
      </c>
      <c r="J72" s="16">
        <v>90</v>
      </c>
      <c r="K72" s="32" t="str">
        <f t="shared" si="1"/>
        <v>Xuất sắc</v>
      </c>
    </row>
    <row r="73" spans="1:11" ht="15.75" x14ac:dyDescent="0.25">
      <c r="A73" s="17">
        <v>61</v>
      </c>
      <c r="B73" s="33" t="s">
        <v>237</v>
      </c>
      <c r="C73" s="30" t="s">
        <v>95</v>
      </c>
      <c r="D73" s="31">
        <v>37440</v>
      </c>
      <c r="E73" s="16">
        <v>90</v>
      </c>
      <c r="F73" s="16">
        <v>90</v>
      </c>
      <c r="G73" s="16">
        <v>90</v>
      </c>
      <c r="H73" s="16">
        <v>90</v>
      </c>
      <c r="I73" s="32" t="str">
        <f t="shared" si="0"/>
        <v>Xuất sắc</v>
      </c>
      <c r="J73" s="16">
        <v>90</v>
      </c>
      <c r="K73" s="32" t="str">
        <f t="shared" si="1"/>
        <v>Xuất sắc</v>
      </c>
    </row>
    <row r="74" spans="1:11" ht="15.75" x14ac:dyDescent="0.25">
      <c r="A74" s="17">
        <v>62</v>
      </c>
      <c r="B74" s="33" t="s">
        <v>238</v>
      </c>
      <c r="C74" s="30" t="s">
        <v>96</v>
      </c>
      <c r="D74" s="31">
        <v>37385</v>
      </c>
      <c r="E74" s="16">
        <v>90</v>
      </c>
      <c r="F74" s="16">
        <v>90</v>
      </c>
      <c r="G74" s="16">
        <v>90</v>
      </c>
      <c r="H74" s="16">
        <v>90</v>
      </c>
      <c r="I74" s="32" t="str">
        <f t="shared" si="0"/>
        <v>Xuất sắc</v>
      </c>
      <c r="J74" s="16">
        <v>90</v>
      </c>
      <c r="K74" s="32" t="str">
        <f t="shared" si="1"/>
        <v>Xuất sắc</v>
      </c>
    </row>
    <row r="75" spans="1:11" ht="15.75" x14ac:dyDescent="0.25">
      <c r="A75" s="17">
        <v>63</v>
      </c>
      <c r="B75" s="33" t="s">
        <v>239</v>
      </c>
      <c r="C75" s="30" t="s">
        <v>97</v>
      </c>
      <c r="D75" s="31">
        <v>37568</v>
      </c>
      <c r="E75" s="16">
        <v>90</v>
      </c>
      <c r="F75" s="16">
        <v>90</v>
      </c>
      <c r="G75" s="16">
        <v>90</v>
      </c>
      <c r="H75" s="16">
        <v>90</v>
      </c>
      <c r="I75" s="32" t="str">
        <f t="shared" si="0"/>
        <v>Xuất sắc</v>
      </c>
      <c r="J75" s="16">
        <v>90</v>
      </c>
      <c r="K75" s="32" t="str">
        <f t="shared" si="1"/>
        <v>Xuất sắc</v>
      </c>
    </row>
    <row r="76" spans="1:11" ht="15.75" x14ac:dyDescent="0.25">
      <c r="A76" s="17">
        <v>64</v>
      </c>
      <c r="B76" s="33" t="s">
        <v>240</v>
      </c>
      <c r="C76" s="30" t="s">
        <v>98</v>
      </c>
      <c r="D76" s="31">
        <v>37516</v>
      </c>
      <c r="E76" s="16">
        <v>90</v>
      </c>
      <c r="F76" s="16">
        <v>90</v>
      </c>
      <c r="G76" s="16">
        <v>90</v>
      </c>
      <c r="H76" s="16">
        <v>90</v>
      </c>
      <c r="I76" s="32" t="str">
        <f t="shared" si="0"/>
        <v>Xuất sắc</v>
      </c>
      <c r="J76" s="16">
        <v>90</v>
      </c>
      <c r="K76" s="32" t="str">
        <f t="shared" si="1"/>
        <v>Xuất sắc</v>
      </c>
    </row>
    <row r="77" spans="1:11" ht="15.75" x14ac:dyDescent="0.25">
      <c r="A77" s="17">
        <v>65</v>
      </c>
      <c r="B77" s="33" t="s">
        <v>241</v>
      </c>
      <c r="C77" s="30" t="s">
        <v>99</v>
      </c>
      <c r="D77" s="31">
        <v>37549</v>
      </c>
      <c r="E77" s="16">
        <v>80</v>
      </c>
      <c r="F77" s="16">
        <v>90</v>
      </c>
      <c r="G77" s="16">
        <v>90</v>
      </c>
      <c r="H77" s="16">
        <v>90</v>
      </c>
      <c r="I77" s="32" t="str">
        <f t="shared" ref="I77:I89" si="2">IF(H77&gt;=90,"Xuất sắc",IF(H77&gt;=80,"Tốt", IF(H77&gt;=65,"Khá",IF(H77&gt;=50,"Trung bình", IF(H77&gt;=35, "Yếu", "Kém")))))</f>
        <v>Xuất sắc</v>
      </c>
      <c r="J77" s="16">
        <v>90</v>
      </c>
      <c r="K77" s="32" t="str">
        <f t="shared" ref="K77:K89" si="3">IF(J77&gt;=90,"Xuất sắc",IF(J77&gt;=80,"Tốt", IF(J77&gt;=65,"Khá",IF(J77&gt;=50,"Trung bình", IF(J77&gt;=35, "Yếu", "Kém")))))</f>
        <v>Xuất sắc</v>
      </c>
    </row>
    <row r="78" spans="1:11" ht="15.75" x14ac:dyDescent="0.25">
      <c r="A78" s="17">
        <v>66</v>
      </c>
      <c r="B78" s="33" t="s">
        <v>242</v>
      </c>
      <c r="C78" s="30" t="s">
        <v>100</v>
      </c>
      <c r="D78" s="31">
        <v>37533</v>
      </c>
      <c r="E78" s="16">
        <v>90</v>
      </c>
      <c r="F78" s="16">
        <v>90</v>
      </c>
      <c r="G78" s="16">
        <v>90</v>
      </c>
      <c r="H78" s="16">
        <v>90</v>
      </c>
      <c r="I78" s="32" t="str">
        <f t="shared" si="2"/>
        <v>Xuất sắc</v>
      </c>
      <c r="J78" s="16">
        <v>90</v>
      </c>
      <c r="K78" s="32" t="str">
        <f t="shared" si="3"/>
        <v>Xuất sắc</v>
      </c>
    </row>
    <row r="79" spans="1:11" ht="15.75" x14ac:dyDescent="0.25">
      <c r="A79" s="17">
        <v>67</v>
      </c>
      <c r="B79" s="33" t="s">
        <v>243</v>
      </c>
      <c r="C79" s="30" t="s">
        <v>101</v>
      </c>
      <c r="D79" s="31">
        <v>37071</v>
      </c>
      <c r="E79" s="16">
        <v>85</v>
      </c>
      <c r="F79" s="16">
        <v>85</v>
      </c>
      <c r="G79" s="16">
        <v>90</v>
      </c>
      <c r="H79" s="16">
        <v>90</v>
      </c>
      <c r="I79" s="32" t="str">
        <f t="shared" si="2"/>
        <v>Xuất sắc</v>
      </c>
      <c r="J79" s="16">
        <v>90</v>
      </c>
      <c r="K79" s="32" t="str">
        <f t="shared" si="3"/>
        <v>Xuất sắc</v>
      </c>
    </row>
    <row r="80" spans="1:11" ht="15.75" x14ac:dyDescent="0.25">
      <c r="A80" s="17">
        <v>68</v>
      </c>
      <c r="B80" s="33" t="s">
        <v>244</v>
      </c>
      <c r="C80" s="30" t="s">
        <v>102</v>
      </c>
      <c r="D80" s="31">
        <v>37504</v>
      </c>
      <c r="E80" s="16">
        <v>90</v>
      </c>
      <c r="F80" s="16">
        <v>90</v>
      </c>
      <c r="G80" s="16">
        <v>90</v>
      </c>
      <c r="H80" s="16">
        <v>90</v>
      </c>
      <c r="I80" s="32" t="str">
        <f t="shared" si="2"/>
        <v>Xuất sắc</v>
      </c>
      <c r="J80" s="16">
        <v>90</v>
      </c>
      <c r="K80" s="32" t="str">
        <f t="shared" si="3"/>
        <v>Xuất sắc</v>
      </c>
    </row>
    <row r="81" spans="1:11" ht="15.75" x14ac:dyDescent="0.25">
      <c r="A81" s="17">
        <v>69</v>
      </c>
      <c r="B81" s="33" t="s">
        <v>245</v>
      </c>
      <c r="C81" s="30" t="s">
        <v>103</v>
      </c>
      <c r="D81" s="31">
        <v>37253</v>
      </c>
      <c r="E81" s="16">
        <v>90</v>
      </c>
      <c r="F81" s="16">
        <v>90</v>
      </c>
      <c r="G81" s="16">
        <v>90</v>
      </c>
      <c r="H81" s="16">
        <v>90</v>
      </c>
      <c r="I81" s="32" t="str">
        <f t="shared" si="2"/>
        <v>Xuất sắc</v>
      </c>
      <c r="J81" s="16">
        <v>90</v>
      </c>
      <c r="K81" s="32" t="str">
        <f t="shared" si="3"/>
        <v>Xuất sắc</v>
      </c>
    </row>
    <row r="82" spans="1:11" ht="15.75" x14ac:dyDescent="0.25">
      <c r="A82" s="17">
        <v>70</v>
      </c>
      <c r="B82" s="33" t="s">
        <v>246</v>
      </c>
      <c r="C82" s="30" t="s">
        <v>104</v>
      </c>
      <c r="D82" s="31">
        <v>37412</v>
      </c>
      <c r="E82" s="16">
        <v>90</v>
      </c>
      <c r="F82" s="16">
        <v>90</v>
      </c>
      <c r="G82" s="16">
        <v>90</v>
      </c>
      <c r="H82" s="16">
        <v>90</v>
      </c>
      <c r="I82" s="32" t="str">
        <f t="shared" si="2"/>
        <v>Xuất sắc</v>
      </c>
      <c r="J82" s="16">
        <v>90</v>
      </c>
      <c r="K82" s="32" t="str">
        <f t="shared" si="3"/>
        <v>Xuất sắc</v>
      </c>
    </row>
    <row r="83" spans="1:11" ht="15.75" x14ac:dyDescent="0.25">
      <c r="A83" s="17">
        <v>71</v>
      </c>
      <c r="B83" s="33" t="s">
        <v>247</v>
      </c>
      <c r="C83" s="30" t="s">
        <v>105</v>
      </c>
      <c r="D83" s="31">
        <v>37605</v>
      </c>
      <c r="E83" s="16">
        <v>90</v>
      </c>
      <c r="F83" s="16">
        <v>90</v>
      </c>
      <c r="G83" s="16">
        <v>90</v>
      </c>
      <c r="H83" s="16">
        <v>90</v>
      </c>
      <c r="I83" s="32" t="str">
        <f t="shared" si="2"/>
        <v>Xuất sắc</v>
      </c>
      <c r="J83" s="16">
        <v>90</v>
      </c>
      <c r="K83" s="32" t="str">
        <f t="shared" si="3"/>
        <v>Xuất sắc</v>
      </c>
    </row>
    <row r="84" spans="1:11" ht="15.75" x14ac:dyDescent="0.25">
      <c r="A84" s="17">
        <v>72</v>
      </c>
      <c r="B84" s="33" t="s">
        <v>248</v>
      </c>
      <c r="C84" s="30" t="s">
        <v>106</v>
      </c>
      <c r="D84" s="31">
        <v>37423</v>
      </c>
      <c r="E84" s="16">
        <v>90</v>
      </c>
      <c r="F84" s="16">
        <v>90</v>
      </c>
      <c r="G84" s="16">
        <v>90</v>
      </c>
      <c r="H84" s="16">
        <v>90</v>
      </c>
      <c r="I84" s="32" t="str">
        <f t="shared" si="2"/>
        <v>Xuất sắc</v>
      </c>
      <c r="J84" s="16">
        <v>90</v>
      </c>
      <c r="K84" s="32" t="str">
        <f t="shared" si="3"/>
        <v>Xuất sắc</v>
      </c>
    </row>
    <row r="85" spans="1:11" ht="15.75" x14ac:dyDescent="0.25">
      <c r="A85" s="17">
        <v>73</v>
      </c>
      <c r="B85" s="33" t="s">
        <v>249</v>
      </c>
      <c r="C85" s="30" t="s">
        <v>107</v>
      </c>
      <c r="D85" s="31">
        <v>37031</v>
      </c>
      <c r="E85" s="16">
        <v>90</v>
      </c>
      <c r="F85" s="16">
        <v>90</v>
      </c>
      <c r="G85" s="16">
        <v>90</v>
      </c>
      <c r="H85" s="16">
        <v>94</v>
      </c>
      <c r="I85" s="32" t="str">
        <f t="shared" si="2"/>
        <v>Xuất sắc</v>
      </c>
      <c r="J85" s="16">
        <v>94</v>
      </c>
      <c r="K85" s="32" t="str">
        <f t="shared" si="3"/>
        <v>Xuất sắc</v>
      </c>
    </row>
    <row r="86" spans="1:11" ht="15.75" x14ac:dyDescent="0.25">
      <c r="A86" s="17">
        <v>74</v>
      </c>
      <c r="B86" s="33" t="s">
        <v>250</v>
      </c>
      <c r="C86" s="30" t="s">
        <v>108</v>
      </c>
      <c r="D86" s="31">
        <v>37528</v>
      </c>
      <c r="E86" s="16">
        <v>85</v>
      </c>
      <c r="F86" s="16">
        <v>85</v>
      </c>
      <c r="G86" s="16">
        <v>85</v>
      </c>
      <c r="H86" s="16">
        <v>85</v>
      </c>
      <c r="I86" s="32" t="str">
        <f t="shared" si="2"/>
        <v>Tốt</v>
      </c>
      <c r="J86" s="16">
        <v>85</v>
      </c>
      <c r="K86" s="32" t="str">
        <f t="shared" si="3"/>
        <v>Tốt</v>
      </c>
    </row>
    <row r="87" spans="1:11" ht="15.75" x14ac:dyDescent="0.25">
      <c r="A87" s="17">
        <v>75</v>
      </c>
      <c r="B87" s="33" t="s">
        <v>251</v>
      </c>
      <c r="C87" s="30" t="s">
        <v>109</v>
      </c>
      <c r="D87" s="31">
        <v>37519</v>
      </c>
      <c r="E87" s="16">
        <v>90</v>
      </c>
      <c r="F87" s="16">
        <v>90</v>
      </c>
      <c r="G87" s="16">
        <v>90</v>
      </c>
      <c r="H87" s="16">
        <v>90</v>
      </c>
      <c r="I87" s="32" t="str">
        <f t="shared" si="2"/>
        <v>Xuất sắc</v>
      </c>
      <c r="J87" s="16">
        <v>90</v>
      </c>
      <c r="K87" s="32" t="str">
        <f t="shared" si="3"/>
        <v>Xuất sắc</v>
      </c>
    </row>
    <row r="88" spans="1:11" ht="15.75" x14ac:dyDescent="0.25">
      <c r="A88" s="17">
        <v>76</v>
      </c>
      <c r="B88" s="33" t="s">
        <v>252</v>
      </c>
      <c r="C88" s="30" t="s">
        <v>110</v>
      </c>
      <c r="D88" s="31">
        <v>37272</v>
      </c>
      <c r="E88" s="16">
        <v>0</v>
      </c>
      <c r="F88" s="16">
        <v>0</v>
      </c>
      <c r="G88" s="16">
        <v>0</v>
      </c>
      <c r="H88" s="16">
        <v>0</v>
      </c>
      <c r="I88" s="32" t="str">
        <f t="shared" si="2"/>
        <v>Kém</v>
      </c>
      <c r="J88" s="16">
        <v>0</v>
      </c>
      <c r="K88" s="32" t="str">
        <f t="shared" si="3"/>
        <v>Kém</v>
      </c>
    </row>
    <row r="89" spans="1:11" ht="15.75" x14ac:dyDescent="0.25">
      <c r="A89" s="17">
        <v>77</v>
      </c>
      <c r="B89" s="33" t="s">
        <v>253</v>
      </c>
      <c r="C89" s="30" t="s">
        <v>111</v>
      </c>
      <c r="D89" s="31">
        <v>37566</v>
      </c>
      <c r="E89" s="16">
        <v>90</v>
      </c>
      <c r="F89" s="16">
        <v>90</v>
      </c>
      <c r="G89" s="16">
        <v>90</v>
      </c>
      <c r="H89" s="16">
        <v>90</v>
      </c>
      <c r="I89" s="32" t="str">
        <f t="shared" si="2"/>
        <v>Xuất sắc</v>
      </c>
      <c r="J89" s="16">
        <v>90</v>
      </c>
      <c r="K89" s="32" t="str">
        <f t="shared" si="3"/>
        <v>Xuất sắc</v>
      </c>
    </row>
    <row r="91" spans="1:11" customFormat="1" ht="16.5" x14ac:dyDescent="0.2">
      <c r="A91" s="18" t="s">
        <v>23</v>
      </c>
      <c r="B91" s="18"/>
      <c r="C91" s="18"/>
    </row>
  </sheetData>
  <mergeCells count="15">
    <mergeCell ref="A6:K6"/>
    <mergeCell ref="A1:C1"/>
    <mergeCell ref="G1:K1"/>
    <mergeCell ref="A2:C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</mergeCells>
  <phoneticPr fontId="16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FB928-9DD4-49ED-B867-2388C877279B}">
  <dimension ref="A1:K80"/>
  <sheetViews>
    <sheetView workbookViewId="0">
      <selection activeCell="M8" sqref="M8"/>
    </sheetView>
  </sheetViews>
  <sheetFormatPr defaultColWidth="15" defaultRowHeight="14.25" x14ac:dyDescent="0.2"/>
  <cols>
    <col min="1" max="1" width="4.75" style="20" bestFit="1" customWidth="1"/>
    <col min="2" max="2" width="8.875" style="20" bestFit="1" customWidth="1"/>
    <col min="3" max="3" width="21.875" customWidth="1"/>
    <col min="4" max="4" width="9.875" bestFit="1" customWidth="1"/>
    <col min="5" max="5" width="6.875" bestFit="1" customWidth="1"/>
    <col min="6" max="8" width="5.375" bestFit="1" customWidth="1"/>
    <col min="9" max="9" width="7.75" bestFit="1" customWidth="1"/>
    <col min="10" max="10" width="5.375" bestFit="1" customWidth="1"/>
    <col min="11" max="11" width="11.375" customWidth="1"/>
  </cols>
  <sheetData>
    <row r="1" spans="1:11" ht="16.5" x14ac:dyDescent="0.2">
      <c r="A1" s="51" t="s">
        <v>0</v>
      </c>
      <c r="B1" s="51"/>
      <c r="C1" s="51"/>
      <c r="G1" s="52" t="s">
        <v>2</v>
      </c>
      <c r="H1" s="52"/>
      <c r="I1" s="52"/>
      <c r="J1" s="52"/>
      <c r="K1" s="52"/>
    </row>
    <row r="2" spans="1:11" ht="16.5" x14ac:dyDescent="0.2">
      <c r="A2" s="53" t="s">
        <v>1</v>
      </c>
      <c r="B2" s="53"/>
      <c r="C2" s="53"/>
      <c r="G2" s="52" t="s">
        <v>3</v>
      </c>
      <c r="H2" s="52"/>
      <c r="I2" s="52"/>
      <c r="J2" s="52"/>
      <c r="K2" s="52"/>
    </row>
    <row r="3" spans="1:11" ht="16.5" x14ac:dyDescent="0.2">
      <c r="A3" s="19"/>
    </row>
    <row r="5" spans="1:11" s="3" customFormat="1" ht="19.5" x14ac:dyDescent="0.25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s="3" customFormat="1" ht="19.5" x14ac:dyDescent="0.25">
      <c r="A6" s="50" t="s">
        <v>33</v>
      </c>
      <c r="B6" s="50"/>
      <c r="C6" s="50"/>
      <c r="D6" s="50"/>
      <c r="E6" s="50"/>
      <c r="F6" s="50"/>
      <c r="G6" s="50"/>
      <c r="H6" s="50"/>
      <c r="I6" s="50"/>
      <c r="J6" s="50"/>
      <c r="K6" s="50"/>
    </row>
    <row r="7" spans="1:11" s="3" customFormat="1" ht="19.5" x14ac:dyDescent="0.25">
      <c r="A7" s="50" t="s">
        <v>18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10" spans="1:11" ht="15.75" customHeight="1" x14ac:dyDescent="0.2">
      <c r="A10" s="54" t="s">
        <v>5</v>
      </c>
      <c r="B10" s="56" t="s">
        <v>6</v>
      </c>
      <c r="C10" s="56" t="s">
        <v>7</v>
      </c>
      <c r="D10" s="56" t="s">
        <v>8</v>
      </c>
      <c r="E10" s="1" t="s">
        <v>9</v>
      </c>
      <c r="F10" s="1" t="s">
        <v>9</v>
      </c>
      <c r="G10" s="1" t="s">
        <v>9</v>
      </c>
      <c r="H10" s="46" t="s">
        <v>13</v>
      </c>
      <c r="I10" s="47"/>
      <c r="J10" s="46" t="s">
        <v>13</v>
      </c>
      <c r="K10" s="47"/>
    </row>
    <row r="11" spans="1:11" ht="31.5" customHeight="1" x14ac:dyDescent="0.2">
      <c r="A11" s="55"/>
      <c r="B11" s="57"/>
      <c r="C11" s="57"/>
      <c r="D11" s="57"/>
      <c r="E11" s="2" t="s">
        <v>10</v>
      </c>
      <c r="F11" s="2" t="s">
        <v>11</v>
      </c>
      <c r="G11" s="2" t="s">
        <v>12</v>
      </c>
      <c r="H11" s="48" t="s">
        <v>14</v>
      </c>
      <c r="I11" s="49"/>
      <c r="J11" s="48" t="s">
        <v>30</v>
      </c>
      <c r="K11" s="49"/>
    </row>
    <row r="12" spans="1:11" ht="15.75" x14ac:dyDescent="0.2">
      <c r="A12" s="55"/>
      <c r="B12" s="57"/>
      <c r="C12" s="57"/>
      <c r="D12" s="57"/>
      <c r="E12" s="21"/>
      <c r="F12" s="21"/>
      <c r="G12" s="21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.75" x14ac:dyDescent="0.25">
      <c r="A13" s="17">
        <v>1</v>
      </c>
      <c r="B13" s="33" t="s">
        <v>254</v>
      </c>
      <c r="C13" s="30" t="s">
        <v>112</v>
      </c>
      <c r="D13" s="31">
        <v>37589</v>
      </c>
      <c r="E13" s="16">
        <v>90</v>
      </c>
      <c r="F13" s="16">
        <v>90</v>
      </c>
      <c r="G13" s="16">
        <v>90</v>
      </c>
      <c r="H13" s="16">
        <v>90</v>
      </c>
      <c r="I13" s="32" t="str">
        <f t="shared" ref="I13:K76" si="0">IF(H13&gt;=90,"Xuất sắc",IF(H13&gt;=80,"Tốt", IF(H13&gt;=65,"Khá",IF(H13&gt;=50,"Trung bình", IF(H13&gt;=35, "Yếu", "Kém")))))</f>
        <v>Xuất sắc</v>
      </c>
      <c r="J13" s="16">
        <v>90</v>
      </c>
      <c r="K13" s="32" t="str">
        <f t="shared" si="0"/>
        <v>Xuất sắc</v>
      </c>
    </row>
    <row r="14" spans="1:11" ht="15.75" x14ac:dyDescent="0.25">
      <c r="A14" s="17">
        <v>2</v>
      </c>
      <c r="B14" s="33" t="s">
        <v>255</v>
      </c>
      <c r="C14" s="30" t="s">
        <v>113</v>
      </c>
      <c r="D14" s="31">
        <v>37350</v>
      </c>
      <c r="E14" s="16">
        <v>80</v>
      </c>
      <c r="F14" s="16">
        <v>80</v>
      </c>
      <c r="G14" s="16">
        <v>80</v>
      </c>
      <c r="H14" s="16">
        <v>80</v>
      </c>
      <c r="I14" s="32" t="str">
        <f t="shared" si="0"/>
        <v>Tốt</v>
      </c>
      <c r="J14" s="16">
        <v>80</v>
      </c>
      <c r="K14" s="32" t="str">
        <f t="shared" si="0"/>
        <v>Tốt</v>
      </c>
    </row>
    <row r="15" spans="1:11" ht="15.75" x14ac:dyDescent="0.25">
      <c r="A15" s="17">
        <v>3</v>
      </c>
      <c r="B15" s="33" t="s">
        <v>256</v>
      </c>
      <c r="C15" s="30" t="s">
        <v>114</v>
      </c>
      <c r="D15" s="31">
        <v>37559</v>
      </c>
      <c r="E15" s="16">
        <v>90</v>
      </c>
      <c r="F15" s="16">
        <v>90</v>
      </c>
      <c r="G15" s="16">
        <v>90</v>
      </c>
      <c r="H15" s="16">
        <v>90</v>
      </c>
      <c r="I15" s="32" t="str">
        <f t="shared" si="0"/>
        <v>Xuất sắc</v>
      </c>
      <c r="J15" s="16">
        <v>90</v>
      </c>
      <c r="K15" s="32" t="str">
        <f t="shared" si="0"/>
        <v>Xuất sắc</v>
      </c>
    </row>
    <row r="16" spans="1:11" ht="15.75" x14ac:dyDescent="0.25">
      <c r="A16" s="17">
        <v>4</v>
      </c>
      <c r="B16" s="33" t="s">
        <v>257</v>
      </c>
      <c r="C16" s="30" t="s">
        <v>115</v>
      </c>
      <c r="D16" s="31">
        <v>37596</v>
      </c>
      <c r="E16" s="16">
        <v>90</v>
      </c>
      <c r="F16" s="16">
        <v>90</v>
      </c>
      <c r="G16" s="16">
        <v>90</v>
      </c>
      <c r="H16" s="16">
        <v>90</v>
      </c>
      <c r="I16" s="32" t="str">
        <f t="shared" si="0"/>
        <v>Xuất sắc</v>
      </c>
      <c r="J16" s="16">
        <v>90</v>
      </c>
      <c r="K16" s="32" t="str">
        <f t="shared" si="0"/>
        <v>Xuất sắc</v>
      </c>
    </row>
    <row r="17" spans="1:11" ht="15.75" x14ac:dyDescent="0.25">
      <c r="A17" s="17">
        <v>5</v>
      </c>
      <c r="B17" s="33" t="s">
        <v>258</v>
      </c>
      <c r="C17" s="30" t="s">
        <v>116</v>
      </c>
      <c r="D17" s="31">
        <v>37373</v>
      </c>
      <c r="E17" s="16">
        <v>90</v>
      </c>
      <c r="F17" s="16">
        <v>90</v>
      </c>
      <c r="G17" s="16">
        <v>90</v>
      </c>
      <c r="H17" s="16">
        <v>90</v>
      </c>
      <c r="I17" s="32" t="str">
        <f t="shared" si="0"/>
        <v>Xuất sắc</v>
      </c>
      <c r="J17" s="16">
        <v>90</v>
      </c>
      <c r="K17" s="32" t="str">
        <f t="shared" si="0"/>
        <v>Xuất sắc</v>
      </c>
    </row>
    <row r="18" spans="1:11" ht="15.75" x14ac:dyDescent="0.25">
      <c r="A18" s="17">
        <v>6</v>
      </c>
      <c r="B18" s="33" t="s">
        <v>259</v>
      </c>
      <c r="C18" s="30" t="s">
        <v>117</v>
      </c>
      <c r="D18" s="31">
        <v>37618</v>
      </c>
      <c r="E18" s="16">
        <v>90</v>
      </c>
      <c r="F18" s="16">
        <v>90</v>
      </c>
      <c r="G18" s="16">
        <v>90</v>
      </c>
      <c r="H18" s="16">
        <v>90</v>
      </c>
      <c r="I18" s="32" t="str">
        <f t="shared" si="0"/>
        <v>Xuất sắc</v>
      </c>
      <c r="J18" s="16">
        <v>90</v>
      </c>
      <c r="K18" s="32" t="str">
        <f t="shared" si="0"/>
        <v>Xuất sắc</v>
      </c>
    </row>
    <row r="19" spans="1:11" ht="15.75" x14ac:dyDescent="0.25">
      <c r="A19" s="17">
        <v>7</v>
      </c>
      <c r="B19" s="33" t="s">
        <v>260</v>
      </c>
      <c r="C19" s="30" t="s">
        <v>118</v>
      </c>
      <c r="D19" s="31">
        <v>37258</v>
      </c>
      <c r="E19" s="16">
        <v>90</v>
      </c>
      <c r="F19" s="16">
        <v>90</v>
      </c>
      <c r="G19" s="16">
        <v>90</v>
      </c>
      <c r="H19" s="16">
        <v>90</v>
      </c>
      <c r="I19" s="32" t="str">
        <f t="shared" si="0"/>
        <v>Xuất sắc</v>
      </c>
      <c r="J19" s="16">
        <v>90</v>
      </c>
      <c r="K19" s="32" t="str">
        <f t="shared" si="0"/>
        <v>Xuất sắc</v>
      </c>
    </row>
    <row r="20" spans="1:11" ht="15.75" x14ac:dyDescent="0.25">
      <c r="A20" s="17">
        <v>8</v>
      </c>
      <c r="B20" s="33" t="s">
        <v>261</v>
      </c>
      <c r="C20" s="30" t="s">
        <v>119</v>
      </c>
      <c r="D20" s="31">
        <v>37407</v>
      </c>
      <c r="E20" s="16">
        <v>90</v>
      </c>
      <c r="F20" s="16">
        <v>90</v>
      </c>
      <c r="G20" s="16">
        <v>90</v>
      </c>
      <c r="H20" s="16">
        <v>90</v>
      </c>
      <c r="I20" s="32" t="str">
        <f t="shared" si="0"/>
        <v>Xuất sắc</v>
      </c>
      <c r="J20" s="16">
        <v>90</v>
      </c>
      <c r="K20" s="32" t="str">
        <f t="shared" si="0"/>
        <v>Xuất sắc</v>
      </c>
    </row>
    <row r="21" spans="1:11" ht="15.75" x14ac:dyDescent="0.25">
      <c r="A21" s="17">
        <v>9</v>
      </c>
      <c r="B21" s="33" t="s">
        <v>262</v>
      </c>
      <c r="C21" s="30" t="s">
        <v>120</v>
      </c>
      <c r="D21" s="31">
        <v>37511</v>
      </c>
      <c r="E21" s="16">
        <v>90</v>
      </c>
      <c r="F21" s="16">
        <v>90</v>
      </c>
      <c r="G21" s="16">
        <v>90</v>
      </c>
      <c r="H21" s="16">
        <v>90</v>
      </c>
      <c r="I21" s="32" t="str">
        <f t="shared" si="0"/>
        <v>Xuất sắc</v>
      </c>
      <c r="J21" s="16">
        <v>90</v>
      </c>
      <c r="K21" s="32" t="str">
        <f t="shared" si="0"/>
        <v>Xuất sắc</v>
      </c>
    </row>
    <row r="22" spans="1:11" ht="15.75" x14ac:dyDescent="0.25">
      <c r="A22" s="17">
        <v>10</v>
      </c>
      <c r="B22" s="33" t="s">
        <v>263</v>
      </c>
      <c r="C22" s="30" t="s">
        <v>121</v>
      </c>
      <c r="D22" s="31">
        <v>37306</v>
      </c>
      <c r="E22" s="16">
        <v>90</v>
      </c>
      <c r="F22" s="16">
        <v>90</v>
      </c>
      <c r="G22" s="16">
        <v>90</v>
      </c>
      <c r="H22" s="16">
        <v>90</v>
      </c>
      <c r="I22" s="32" t="str">
        <f t="shared" si="0"/>
        <v>Xuất sắc</v>
      </c>
      <c r="J22" s="16">
        <v>90</v>
      </c>
      <c r="K22" s="32" t="str">
        <f t="shared" si="0"/>
        <v>Xuất sắc</v>
      </c>
    </row>
    <row r="23" spans="1:11" ht="15.75" x14ac:dyDescent="0.25">
      <c r="A23" s="17">
        <v>11</v>
      </c>
      <c r="B23" s="33" t="s">
        <v>264</v>
      </c>
      <c r="C23" s="30" t="s">
        <v>122</v>
      </c>
      <c r="D23" s="31">
        <v>37295</v>
      </c>
      <c r="E23" s="16">
        <v>90</v>
      </c>
      <c r="F23" s="16">
        <v>90</v>
      </c>
      <c r="G23" s="16">
        <v>90</v>
      </c>
      <c r="H23" s="16">
        <v>90</v>
      </c>
      <c r="I23" s="32" t="str">
        <f t="shared" si="0"/>
        <v>Xuất sắc</v>
      </c>
      <c r="J23" s="16">
        <v>90</v>
      </c>
      <c r="K23" s="32" t="str">
        <f t="shared" si="0"/>
        <v>Xuất sắc</v>
      </c>
    </row>
    <row r="24" spans="1:11" ht="15.75" x14ac:dyDescent="0.25">
      <c r="A24" s="17">
        <v>12</v>
      </c>
      <c r="B24" s="33" t="s">
        <v>265</v>
      </c>
      <c r="C24" s="30" t="s">
        <v>123</v>
      </c>
      <c r="D24" s="31">
        <v>37387</v>
      </c>
      <c r="E24" s="16">
        <v>90</v>
      </c>
      <c r="F24" s="16">
        <v>90</v>
      </c>
      <c r="G24" s="16">
        <v>90</v>
      </c>
      <c r="H24" s="16">
        <v>90</v>
      </c>
      <c r="I24" s="32" t="str">
        <f t="shared" si="0"/>
        <v>Xuất sắc</v>
      </c>
      <c r="J24" s="16">
        <v>90</v>
      </c>
      <c r="K24" s="32" t="str">
        <f t="shared" si="0"/>
        <v>Xuất sắc</v>
      </c>
    </row>
    <row r="25" spans="1:11" ht="15.75" x14ac:dyDescent="0.25">
      <c r="A25" s="17">
        <v>13</v>
      </c>
      <c r="B25" s="33" t="s">
        <v>266</v>
      </c>
      <c r="C25" s="30" t="s">
        <v>50</v>
      </c>
      <c r="D25" s="31">
        <v>37456</v>
      </c>
      <c r="E25" s="16">
        <v>80</v>
      </c>
      <c r="F25" s="16">
        <v>80</v>
      </c>
      <c r="G25" s="16">
        <v>80</v>
      </c>
      <c r="H25" s="16">
        <v>80</v>
      </c>
      <c r="I25" s="32" t="str">
        <f t="shared" si="0"/>
        <v>Tốt</v>
      </c>
      <c r="J25" s="16">
        <v>80</v>
      </c>
      <c r="K25" s="32" t="str">
        <f t="shared" si="0"/>
        <v>Tốt</v>
      </c>
    </row>
    <row r="26" spans="1:11" ht="15.75" x14ac:dyDescent="0.25">
      <c r="A26" s="17">
        <v>14</v>
      </c>
      <c r="B26" s="33" t="s">
        <v>267</v>
      </c>
      <c r="C26" s="30" t="s">
        <v>124</v>
      </c>
      <c r="D26" s="31">
        <v>37465</v>
      </c>
      <c r="E26" s="16">
        <v>90</v>
      </c>
      <c r="F26" s="16">
        <v>90</v>
      </c>
      <c r="G26" s="16">
        <v>90</v>
      </c>
      <c r="H26" s="16">
        <v>90</v>
      </c>
      <c r="I26" s="32" t="str">
        <f t="shared" si="0"/>
        <v>Xuất sắc</v>
      </c>
      <c r="J26" s="16">
        <v>90</v>
      </c>
      <c r="K26" s="32" t="str">
        <f t="shared" si="0"/>
        <v>Xuất sắc</v>
      </c>
    </row>
    <row r="27" spans="1:11" ht="15.75" x14ac:dyDescent="0.25">
      <c r="A27" s="17">
        <v>15</v>
      </c>
      <c r="B27" s="33" t="s">
        <v>268</v>
      </c>
      <c r="C27" s="30" t="s">
        <v>125</v>
      </c>
      <c r="D27" s="31">
        <v>37594</v>
      </c>
      <c r="E27" s="16">
        <v>90</v>
      </c>
      <c r="F27" s="16">
        <v>90</v>
      </c>
      <c r="G27" s="16">
        <v>90</v>
      </c>
      <c r="H27" s="16">
        <v>90</v>
      </c>
      <c r="I27" s="32" t="str">
        <f t="shared" si="0"/>
        <v>Xuất sắc</v>
      </c>
      <c r="J27" s="16">
        <v>90</v>
      </c>
      <c r="K27" s="32" t="str">
        <f t="shared" si="0"/>
        <v>Xuất sắc</v>
      </c>
    </row>
    <row r="28" spans="1:11" ht="15.75" x14ac:dyDescent="0.25">
      <c r="A28" s="17">
        <v>16</v>
      </c>
      <c r="B28" s="33" t="s">
        <v>269</v>
      </c>
      <c r="C28" s="30" t="s">
        <v>126</v>
      </c>
      <c r="D28" s="31">
        <v>37309</v>
      </c>
      <c r="E28" s="16">
        <v>90</v>
      </c>
      <c r="F28" s="16">
        <v>90</v>
      </c>
      <c r="G28" s="16">
        <v>90</v>
      </c>
      <c r="H28" s="16">
        <v>90</v>
      </c>
      <c r="I28" s="32" t="str">
        <f t="shared" si="0"/>
        <v>Xuất sắc</v>
      </c>
      <c r="J28" s="16">
        <v>90</v>
      </c>
      <c r="K28" s="32" t="str">
        <f t="shared" si="0"/>
        <v>Xuất sắc</v>
      </c>
    </row>
    <row r="29" spans="1:11" ht="15.75" x14ac:dyDescent="0.25">
      <c r="A29" s="17">
        <v>17</v>
      </c>
      <c r="B29" s="33" t="s">
        <v>270</v>
      </c>
      <c r="C29" s="30" t="s">
        <v>127</v>
      </c>
      <c r="D29" s="31">
        <v>37573</v>
      </c>
      <c r="E29" s="16">
        <v>90</v>
      </c>
      <c r="F29" s="16">
        <v>90</v>
      </c>
      <c r="G29" s="16">
        <v>90</v>
      </c>
      <c r="H29" s="16">
        <v>90</v>
      </c>
      <c r="I29" s="32" t="str">
        <f t="shared" si="0"/>
        <v>Xuất sắc</v>
      </c>
      <c r="J29" s="16">
        <v>90</v>
      </c>
      <c r="K29" s="32" t="str">
        <f t="shared" si="0"/>
        <v>Xuất sắc</v>
      </c>
    </row>
    <row r="30" spans="1:11" ht="15.75" x14ac:dyDescent="0.25">
      <c r="A30" s="17">
        <v>18</v>
      </c>
      <c r="B30" s="33" t="s">
        <v>271</v>
      </c>
      <c r="C30" s="30" t="s">
        <v>128</v>
      </c>
      <c r="D30" s="31">
        <v>37275</v>
      </c>
      <c r="E30" s="16">
        <v>90</v>
      </c>
      <c r="F30" s="16">
        <v>90</v>
      </c>
      <c r="G30" s="16">
        <v>90</v>
      </c>
      <c r="H30" s="16">
        <v>90</v>
      </c>
      <c r="I30" s="32" t="str">
        <f t="shared" si="0"/>
        <v>Xuất sắc</v>
      </c>
      <c r="J30" s="16">
        <v>90</v>
      </c>
      <c r="K30" s="32" t="str">
        <f t="shared" si="0"/>
        <v>Xuất sắc</v>
      </c>
    </row>
    <row r="31" spans="1:11" ht="15.75" x14ac:dyDescent="0.25">
      <c r="A31" s="17">
        <v>19</v>
      </c>
      <c r="B31" s="33" t="s">
        <v>272</v>
      </c>
      <c r="C31" s="30" t="s">
        <v>129</v>
      </c>
      <c r="D31" s="31">
        <v>37305</v>
      </c>
      <c r="E31" s="16">
        <v>90</v>
      </c>
      <c r="F31" s="16">
        <v>90</v>
      </c>
      <c r="G31" s="16">
        <v>90</v>
      </c>
      <c r="H31" s="16">
        <v>90</v>
      </c>
      <c r="I31" s="32" t="str">
        <f t="shared" si="0"/>
        <v>Xuất sắc</v>
      </c>
      <c r="J31" s="16">
        <v>90</v>
      </c>
      <c r="K31" s="32" t="str">
        <f t="shared" si="0"/>
        <v>Xuất sắc</v>
      </c>
    </row>
    <row r="32" spans="1:11" ht="15.75" x14ac:dyDescent="0.25">
      <c r="A32" s="17">
        <v>20</v>
      </c>
      <c r="B32" s="33" t="s">
        <v>273</v>
      </c>
      <c r="C32" s="30" t="s">
        <v>130</v>
      </c>
      <c r="D32" s="31">
        <v>37427</v>
      </c>
      <c r="E32" s="16">
        <v>80</v>
      </c>
      <c r="F32" s="16">
        <v>80</v>
      </c>
      <c r="G32" s="16">
        <v>80</v>
      </c>
      <c r="H32" s="16">
        <v>80</v>
      </c>
      <c r="I32" s="32" t="str">
        <f t="shared" si="0"/>
        <v>Tốt</v>
      </c>
      <c r="J32" s="16">
        <v>80</v>
      </c>
      <c r="K32" s="32" t="str">
        <f t="shared" si="0"/>
        <v>Tốt</v>
      </c>
    </row>
    <row r="33" spans="1:11" ht="15.75" x14ac:dyDescent="0.25">
      <c r="A33" s="17">
        <v>21</v>
      </c>
      <c r="B33" s="33" t="s">
        <v>274</v>
      </c>
      <c r="C33" s="30" t="s">
        <v>131</v>
      </c>
      <c r="D33" s="31">
        <v>37325</v>
      </c>
      <c r="E33" s="16">
        <v>90</v>
      </c>
      <c r="F33" s="16">
        <v>90</v>
      </c>
      <c r="G33" s="16">
        <v>90</v>
      </c>
      <c r="H33" s="16">
        <v>90</v>
      </c>
      <c r="I33" s="32" t="str">
        <f t="shared" si="0"/>
        <v>Xuất sắc</v>
      </c>
      <c r="J33" s="16">
        <v>90</v>
      </c>
      <c r="K33" s="32" t="str">
        <f t="shared" si="0"/>
        <v>Xuất sắc</v>
      </c>
    </row>
    <row r="34" spans="1:11" ht="15.75" x14ac:dyDescent="0.25">
      <c r="A34" s="17">
        <v>22</v>
      </c>
      <c r="B34" s="33" t="s">
        <v>275</v>
      </c>
      <c r="C34" s="30" t="s">
        <v>132</v>
      </c>
      <c r="D34" s="31">
        <v>37312</v>
      </c>
      <c r="E34" s="16">
        <v>90</v>
      </c>
      <c r="F34" s="16">
        <v>90</v>
      </c>
      <c r="G34" s="16">
        <v>90</v>
      </c>
      <c r="H34" s="16">
        <v>90</v>
      </c>
      <c r="I34" s="32" t="str">
        <f t="shared" si="0"/>
        <v>Xuất sắc</v>
      </c>
      <c r="J34" s="16">
        <v>90</v>
      </c>
      <c r="K34" s="32" t="str">
        <f t="shared" si="0"/>
        <v>Xuất sắc</v>
      </c>
    </row>
    <row r="35" spans="1:11" ht="15.75" x14ac:dyDescent="0.25">
      <c r="A35" s="17">
        <v>23</v>
      </c>
      <c r="B35" s="33" t="s">
        <v>276</v>
      </c>
      <c r="C35" s="30" t="s">
        <v>133</v>
      </c>
      <c r="D35" s="31">
        <v>37620</v>
      </c>
      <c r="E35" s="16">
        <v>0</v>
      </c>
      <c r="F35" s="16">
        <v>0</v>
      </c>
      <c r="G35" s="16">
        <v>0</v>
      </c>
      <c r="H35" s="16">
        <v>0</v>
      </c>
      <c r="I35" s="32" t="str">
        <f t="shared" si="0"/>
        <v>Kém</v>
      </c>
      <c r="J35" s="16">
        <v>0</v>
      </c>
      <c r="K35" s="32" t="str">
        <f t="shared" si="0"/>
        <v>Kém</v>
      </c>
    </row>
    <row r="36" spans="1:11" ht="15.75" x14ac:dyDescent="0.25">
      <c r="A36" s="17">
        <v>24</v>
      </c>
      <c r="B36" s="33" t="s">
        <v>277</v>
      </c>
      <c r="C36" s="30" t="s">
        <v>134</v>
      </c>
      <c r="D36" s="31">
        <v>37609</v>
      </c>
      <c r="E36" s="16">
        <v>90</v>
      </c>
      <c r="F36" s="16">
        <v>90</v>
      </c>
      <c r="G36" s="16">
        <v>90</v>
      </c>
      <c r="H36" s="16">
        <v>90</v>
      </c>
      <c r="I36" s="32" t="str">
        <f t="shared" si="0"/>
        <v>Xuất sắc</v>
      </c>
      <c r="J36" s="16">
        <v>90</v>
      </c>
      <c r="K36" s="32" t="str">
        <f t="shared" si="0"/>
        <v>Xuất sắc</v>
      </c>
    </row>
    <row r="37" spans="1:11" ht="15.75" x14ac:dyDescent="0.25">
      <c r="A37" s="17">
        <v>25</v>
      </c>
      <c r="B37" s="33" t="s">
        <v>278</v>
      </c>
      <c r="C37" s="30" t="s">
        <v>135</v>
      </c>
      <c r="D37" s="31">
        <v>37400</v>
      </c>
      <c r="E37" s="16">
        <v>90</v>
      </c>
      <c r="F37" s="16">
        <v>90</v>
      </c>
      <c r="G37" s="16">
        <v>90</v>
      </c>
      <c r="H37" s="16">
        <v>90</v>
      </c>
      <c r="I37" s="32" t="str">
        <f t="shared" si="0"/>
        <v>Xuất sắc</v>
      </c>
      <c r="J37" s="16">
        <v>90</v>
      </c>
      <c r="K37" s="32" t="str">
        <f t="shared" si="0"/>
        <v>Xuất sắc</v>
      </c>
    </row>
    <row r="38" spans="1:11" ht="15.75" x14ac:dyDescent="0.25">
      <c r="A38" s="17">
        <v>26</v>
      </c>
      <c r="B38" s="33" t="s">
        <v>279</v>
      </c>
      <c r="C38" s="30" t="s">
        <v>136</v>
      </c>
      <c r="D38" s="31">
        <v>37361</v>
      </c>
      <c r="E38" s="16">
        <v>80</v>
      </c>
      <c r="F38" s="16">
        <v>90</v>
      </c>
      <c r="G38" s="16">
        <v>90</v>
      </c>
      <c r="H38" s="16">
        <v>90</v>
      </c>
      <c r="I38" s="32" t="str">
        <f t="shared" si="0"/>
        <v>Xuất sắc</v>
      </c>
      <c r="J38" s="16">
        <v>90</v>
      </c>
      <c r="K38" s="32" t="str">
        <f t="shared" si="0"/>
        <v>Xuất sắc</v>
      </c>
    </row>
    <row r="39" spans="1:11" ht="15.75" x14ac:dyDescent="0.25">
      <c r="A39" s="17">
        <v>27</v>
      </c>
      <c r="B39" s="33" t="s">
        <v>280</v>
      </c>
      <c r="C39" s="30" t="s">
        <v>136</v>
      </c>
      <c r="D39" s="31">
        <v>37589</v>
      </c>
      <c r="E39" s="16">
        <v>85</v>
      </c>
      <c r="F39" s="16">
        <v>85</v>
      </c>
      <c r="G39" s="16">
        <v>90</v>
      </c>
      <c r="H39" s="16">
        <v>90</v>
      </c>
      <c r="I39" s="32" t="str">
        <f t="shared" si="0"/>
        <v>Xuất sắc</v>
      </c>
      <c r="J39" s="16">
        <v>90</v>
      </c>
      <c r="K39" s="32" t="str">
        <f t="shared" si="0"/>
        <v>Xuất sắc</v>
      </c>
    </row>
    <row r="40" spans="1:11" ht="15.75" x14ac:dyDescent="0.25">
      <c r="A40" s="17">
        <v>28</v>
      </c>
      <c r="B40" s="33" t="s">
        <v>281</v>
      </c>
      <c r="C40" s="30" t="s">
        <v>137</v>
      </c>
      <c r="D40" s="31">
        <v>37415</v>
      </c>
      <c r="E40" s="16">
        <v>90</v>
      </c>
      <c r="F40" s="16">
        <v>90</v>
      </c>
      <c r="G40" s="16">
        <v>90</v>
      </c>
      <c r="H40" s="16">
        <v>90</v>
      </c>
      <c r="I40" s="32" t="str">
        <f t="shared" si="0"/>
        <v>Xuất sắc</v>
      </c>
      <c r="J40" s="16">
        <v>90</v>
      </c>
      <c r="K40" s="32" t="str">
        <f t="shared" si="0"/>
        <v>Xuất sắc</v>
      </c>
    </row>
    <row r="41" spans="1:11" ht="15.75" x14ac:dyDescent="0.25">
      <c r="A41" s="17">
        <v>29</v>
      </c>
      <c r="B41" s="33" t="s">
        <v>282</v>
      </c>
      <c r="C41" s="30" t="s">
        <v>138</v>
      </c>
      <c r="D41" s="31">
        <v>37467</v>
      </c>
      <c r="E41" s="16">
        <v>90</v>
      </c>
      <c r="F41" s="16">
        <v>90</v>
      </c>
      <c r="G41" s="16">
        <v>90</v>
      </c>
      <c r="H41" s="16">
        <v>90</v>
      </c>
      <c r="I41" s="32" t="str">
        <f t="shared" si="0"/>
        <v>Xuất sắc</v>
      </c>
      <c r="J41" s="16">
        <v>90</v>
      </c>
      <c r="K41" s="32" t="str">
        <f t="shared" si="0"/>
        <v>Xuất sắc</v>
      </c>
    </row>
    <row r="42" spans="1:11" ht="15.75" x14ac:dyDescent="0.25">
      <c r="A42" s="17">
        <v>30</v>
      </c>
      <c r="B42" s="33" t="s">
        <v>283</v>
      </c>
      <c r="C42" s="30" t="s">
        <v>139</v>
      </c>
      <c r="D42" s="31">
        <v>37496</v>
      </c>
      <c r="E42" s="16">
        <v>90</v>
      </c>
      <c r="F42" s="16">
        <v>90</v>
      </c>
      <c r="G42" s="16">
        <v>90</v>
      </c>
      <c r="H42" s="16">
        <v>90</v>
      </c>
      <c r="I42" s="32" t="str">
        <f t="shared" si="0"/>
        <v>Xuất sắc</v>
      </c>
      <c r="J42" s="16">
        <v>90</v>
      </c>
      <c r="K42" s="32" t="str">
        <f t="shared" si="0"/>
        <v>Xuất sắc</v>
      </c>
    </row>
    <row r="43" spans="1:11" ht="15.75" x14ac:dyDescent="0.25">
      <c r="A43" s="17">
        <v>31</v>
      </c>
      <c r="B43" s="33" t="s">
        <v>284</v>
      </c>
      <c r="C43" s="30" t="s">
        <v>140</v>
      </c>
      <c r="D43" s="31">
        <v>37322</v>
      </c>
      <c r="E43" s="16">
        <v>90</v>
      </c>
      <c r="F43" s="16">
        <v>90</v>
      </c>
      <c r="G43" s="16">
        <v>90</v>
      </c>
      <c r="H43" s="16">
        <v>90</v>
      </c>
      <c r="I43" s="32" t="str">
        <f t="shared" si="0"/>
        <v>Xuất sắc</v>
      </c>
      <c r="J43" s="16">
        <v>90</v>
      </c>
      <c r="K43" s="32" t="str">
        <f t="shared" si="0"/>
        <v>Xuất sắc</v>
      </c>
    </row>
    <row r="44" spans="1:11" ht="15.75" x14ac:dyDescent="0.25">
      <c r="A44" s="17">
        <v>32</v>
      </c>
      <c r="B44" s="33" t="s">
        <v>285</v>
      </c>
      <c r="C44" s="30" t="s">
        <v>141</v>
      </c>
      <c r="D44" s="31">
        <v>37480</v>
      </c>
      <c r="E44" s="16">
        <v>90</v>
      </c>
      <c r="F44" s="16">
        <v>90</v>
      </c>
      <c r="G44" s="16">
        <v>90</v>
      </c>
      <c r="H44" s="16">
        <v>90</v>
      </c>
      <c r="I44" s="32" t="str">
        <f t="shared" si="0"/>
        <v>Xuất sắc</v>
      </c>
      <c r="J44" s="16">
        <v>90</v>
      </c>
      <c r="K44" s="32" t="str">
        <f t="shared" si="0"/>
        <v>Xuất sắc</v>
      </c>
    </row>
    <row r="45" spans="1:11" ht="15.75" x14ac:dyDescent="0.25">
      <c r="A45" s="17">
        <v>33</v>
      </c>
      <c r="B45" s="33" t="s">
        <v>286</v>
      </c>
      <c r="C45" s="30" t="s">
        <v>142</v>
      </c>
      <c r="D45" s="31">
        <v>37258</v>
      </c>
      <c r="E45" s="16">
        <v>90</v>
      </c>
      <c r="F45" s="16">
        <v>90</v>
      </c>
      <c r="G45" s="16">
        <v>90</v>
      </c>
      <c r="H45" s="16">
        <v>90</v>
      </c>
      <c r="I45" s="32" t="str">
        <f t="shared" si="0"/>
        <v>Xuất sắc</v>
      </c>
      <c r="J45" s="16">
        <v>90</v>
      </c>
      <c r="K45" s="32" t="str">
        <f t="shared" si="0"/>
        <v>Xuất sắc</v>
      </c>
    </row>
    <row r="46" spans="1:11" ht="15.75" x14ac:dyDescent="0.25">
      <c r="A46" s="17">
        <v>34</v>
      </c>
      <c r="B46" s="33" t="s">
        <v>287</v>
      </c>
      <c r="C46" s="30" t="s">
        <v>143</v>
      </c>
      <c r="D46" s="31">
        <v>37608</v>
      </c>
      <c r="E46" s="16">
        <v>90</v>
      </c>
      <c r="F46" s="16">
        <v>90</v>
      </c>
      <c r="G46" s="16">
        <v>90</v>
      </c>
      <c r="H46" s="16">
        <v>90</v>
      </c>
      <c r="I46" s="32" t="str">
        <f t="shared" si="0"/>
        <v>Xuất sắc</v>
      </c>
      <c r="J46" s="16">
        <v>90</v>
      </c>
      <c r="K46" s="32" t="str">
        <f t="shared" si="0"/>
        <v>Xuất sắc</v>
      </c>
    </row>
    <row r="47" spans="1:11" ht="15.75" x14ac:dyDescent="0.25">
      <c r="A47" s="17">
        <v>35</v>
      </c>
      <c r="B47" s="33" t="s">
        <v>288</v>
      </c>
      <c r="C47" s="30" t="s">
        <v>144</v>
      </c>
      <c r="D47" s="31">
        <v>37307</v>
      </c>
      <c r="E47" s="16">
        <v>90</v>
      </c>
      <c r="F47" s="16">
        <v>90</v>
      </c>
      <c r="G47" s="16">
        <v>90</v>
      </c>
      <c r="H47" s="16">
        <v>90</v>
      </c>
      <c r="I47" s="32" t="str">
        <f t="shared" si="0"/>
        <v>Xuất sắc</v>
      </c>
      <c r="J47" s="16">
        <v>90</v>
      </c>
      <c r="K47" s="32" t="str">
        <f t="shared" si="0"/>
        <v>Xuất sắc</v>
      </c>
    </row>
    <row r="48" spans="1:11" ht="15.75" x14ac:dyDescent="0.25">
      <c r="A48" s="17">
        <v>36</v>
      </c>
      <c r="B48" s="33" t="s">
        <v>289</v>
      </c>
      <c r="C48" s="30" t="s">
        <v>145</v>
      </c>
      <c r="D48" s="31">
        <v>37257</v>
      </c>
      <c r="E48" s="16">
        <v>90</v>
      </c>
      <c r="F48" s="16">
        <v>90</v>
      </c>
      <c r="G48" s="16">
        <v>90</v>
      </c>
      <c r="H48" s="16">
        <v>90</v>
      </c>
      <c r="I48" s="32" t="str">
        <f t="shared" si="0"/>
        <v>Xuất sắc</v>
      </c>
      <c r="J48" s="16">
        <v>90</v>
      </c>
      <c r="K48" s="32" t="str">
        <f t="shared" si="0"/>
        <v>Xuất sắc</v>
      </c>
    </row>
    <row r="49" spans="1:11" ht="15.75" x14ac:dyDescent="0.25">
      <c r="A49" s="17">
        <v>37</v>
      </c>
      <c r="B49" s="33" t="s">
        <v>290</v>
      </c>
      <c r="C49" s="30" t="s">
        <v>146</v>
      </c>
      <c r="D49" s="31">
        <v>37267</v>
      </c>
      <c r="E49" s="16">
        <v>0</v>
      </c>
      <c r="F49" s="16">
        <v>0</v>
      </c>
      <c r="G49" s="16">
        <v>0</v>
      </c>
      <c r="H49" s="16">
        <v>0</v>
      </c>
      <c r="I49" s="32" t="str">
        <f t="shared" si="0"/>
        <v>Kém</v>
      </c>
      <c r="J49" s="16">
        <v>0</v>
      </c>
      <c r="K49" s="32" t="str">
        <f t="shared" si="0"/>
        <v>Kém</v>
      </c>
    </row>
    <row r="50" spans="1:11" ht="15.75" x14ac:dyDescent="0.25">
      <c r="A50" s="17">
        <v>38</v>
      </c>
      <c r="B50" s="33" t="s">
        <v>291</v>
      </c>
      <c r="C50" s="30" t="s">
        <v>147</v>
      </c>
      <c r="D50" s="31">
        <v>37502</v>
      </c>
      <c r="E50" s="16">
        <v>90</v>
      </c>
      <c r="F50" s="16">
        <v>90</v>
      </c>
      <c r="G50" s="16">
        <v>90</v>
      </c>
      <c r="H50" s="16">
        <v>90</v>
      </c>
      <c r="I50" s="32" t="str">
        <f t="shared" si="0"/>
        <v>Xuất sắc</v>
      </c>
      <c r="J50" s="16">
        <v>90</v>
      </c>
      <c r="K50" s="32" t="str">
        <f t="shared" si="0"/>
        <v>Xuất sắc</v>
      </c>
    </row>
    <row r="51" spans="1:11" ht="15.75" x14ac:dyDescent="0.25">
      <c r="A51" s="17">
        <v>39</v>
      </c>
      <c r="B51" s="33" t="s">
        <v>292</v>
      </c>
      <c r="C51" s="30" t="s">
        <v>148</v>
      </c>
      <c r="D51" s="31">
        <v>37465</v>
      </c>
      <c r="E51" s="16">
        <v>90</v>
      </c>
      <c r="F51" s="16">
        <v>90</v>
      </c>
      <c r="G51" s="16">
        <v>90</v>
      </c>
      <c r="H51" s="16">
        <v>90</v>
      </c>
      <c r="I51" s="32" t="str">
        <f t="shared" si="0"/>
        <v>Xuất sắc</v>
      </c>
      <c r="J51" s="16">
        <v>90</v>
      </c>
      <c r="K51" s="32" t="str">
        <f t="shared" si="0"/>
        <v>Xuất sắc</v>
      </c>
    </row>
    <row r="52" spans="1:11" ht="15.75" x14ac:dyDescent="0.25">
      <c r="A52" s="17">
        <v>40</v>
      </c>
      <c r="B52" s="33" t="s">
        <v>293</v>
      </c>
      <c r="C52" s="30" t="s">
        <v>149</v>
      </c>
      <c r="D52" s="31">
        <v>37349</v>
      </c>
      <c r="E52" s="16">
        <v>90</v>
      </c>
      <c r="F52" s="16">
        <v>90</v>
      </c>
      <c r="G52" s="16">
        <v>90</v>
      </c>
      <c r="H52" s="16">
        <v>90</v>
      </c>
      <c r="I52" s="32" t="str">
        <f t="shared" si="0"/>
        <v>Xuất sắc</v>
      </c>
      <c r="J52" s="16">
        <v>90</v>
      </c>
      <c r="K52" s="32" t="str">
        <f t="shared" si="0"/>
        <v>Xuất sắc</v>
      </c>
    </row>
    <row r="53" spans="1:11" ht="15.75" x14ac:dyDescent="0.25">
      <c r="A53" s="17">
        <v>41</v>
      </c>
      <c r="B53" s="33" t="s">
        <v>294</v>
      </c>
      <c r="C53" s="30" t="s">
        <v>150</v>
      </c>
      <c r="D53" s="31">
        <v>37013</v>
      </c>
      <c r="E53" s="16">
        <v>90</v>
      </c>
      <c r="F53" s="16">
        <v>90</v>
      </c>
      <c r="G53" s="16">
        <v>90</v>
      </c>
      <c r="H53" s="16">
        <v>90</v>
      </c>
      <c r="I53" s="32" t="str">
        <f t="shared" si="0"/>
        <v>Xuất sắc</v>
      </c>
      <c r="J53" s="16">
        <v>90</v>
      </c>
      <c r="K53" s="32" t="str">
        <f t="shared" si="0"/>
        <v>Xuất sắc</v>
      </c>
    </row>
    <row r="54" spans="1:11" ht="15.75" x14ac:dyDescent="0.25">
      <c r="A54" s="17">
        <v>42</v>
      </c>
      <c r="B54" s="33" t="s">
        <v>295</v>
      </c>
      <c r="C54" s="30" t="s">
        <v>151</v>
      </c>
      <c r="D54" s="31">
        <v>37542</v>
      </c>
      <c r="E54" s="16">
        <v>90</v>
      </c>
      <c r="F54" s="16">
        <v>90</v>
      </c>
      <c r="G54" s="16">
        <v>90</v>
      </c>
      <c r="H54" s="16">
        <v>90</v>
      </c>
      <c r="I54" s="32" t="str">
        <f t="shared" si="0"/>
        <v>Xuất sắc</v>
      </c>
      <c r="J54" s="16">
        <v>90</v>
      </c>
      <c r="K54" s="32" t="str">
        <f t="shared" si="0"/>
        <v>Xuất sắc</v>
      </c>
    </row>
    <row r="55" spans="1:11" ht="15.75" x14ac:dyDescent="0.25">
      <c r="A55" s="17">
        <v>43</v>
      </c>
      <c r="B55" s="33" t="s">
        <v>296</v>
      </c>
      <c r="C55" s="30" t="s">
        <v>152</v>
      </c>
      <c r="D55" s="31">
        <v>36996</v>
      </c>
      <c r="E55" s="16">
        <v>90</v>
      </c>
      <c r="F55" s="16">
        <v>90</v>
      </c>
      <c r="G55" s="16">
        <v>90</v>
      </c>
      <c r="H55" s="16">
        <v>90</v>
      </c>
      <c r="I55" s="32" t="str">
        <f t="shared" si="0"/>
        <v>Xuất sắc</v>
      </c>
      <c r="J55" s="16">
        <v>90</v>
      </c>
      <c r="K55" s="32" t="str">
        <f t="shared" si="0"/>
        <v>Xuất sắc</v>
      </c>
    </row>
    <row r="56" spans="1:11" ht="15.75" x14ac:dyDescent="0.25">
      <c r="A56" s="17">
        <v>44</v>
      </c>
      <c r="B56" s="33" t="s">
        <v>297</v>
      </c>
      <c r="C56" s="30" t="s">
        <v>153</v>
      </c>
      <c r="D56" s="31">
        <v>37266</v>
      </c>
      <c r="E56" s="16">
        <v>90</v>
      </c>
      <c r="F56" s="16">
        <v>90</v>
      </c>
      <c r="G56" s="16">
        <v>90</v>
      </c>
      <c r="H56" s="16">
        <v>90</v>
      </c>
      <c r="I56" s="32" t="str">
        <f t="shared" si="0"/>
        <v>Xuất sắc</v>
      </c>
      <c r="J56" s="16">
        <v>90</v>
      </c>
      <c r="K56" s="32" t="str">
        <f t="shared" si="0"/>
        <v>Xuất sắc</v>
      </c>
    </row>
    <row r="57" spans="1:11" ht="15.75" x14ac:dyDescent="0.25">
      <c r="A57" s="17">
        <v>45</v>
      </c>
      <c r="B57" s="33" t="s">
        <v>298</v>
      </c>
      <c r="C57" s="30" t="s">
        <v>154</v>
      </c>
      <c r="D57" s="31">
        <v>37575</v>
      </c>
      <c r="E57" s="16">
        <v>90</v>
      </c>
      <c r="F57" s="16">
        <v>90</v>
      </c>
      <c r="G57" s="16">
        <v>90</v>
      </c>
      <c r="H57" s="16">
        <v>90</v>
      </c>
      <c r="I57" s="32" t="str">
        <f t="shared" si="0"/>
        <v>Xuất sắc</v>
      </c>
      <c r="J57" s="16">
        <v>90</v>
      </c>
      <c r="K57" s="32" t="str">
        <f t="shared" si="0"/>
        <v>Xuất sắc</v>
      </c>
    </row>
    <row r="58" spans="1:11" ht="15.75" x14ac:dyDescent="0.25">
      <c r="A58" s="17">
        <v>46</v>
      </c>
      <c r="B58" s="33" t="s">
        <v>299</v>
      </c>
      <c r="C58" s="30" t="s">
        <v>155</v>
      </c>
      <c r="D58" s="31">
        <v>37508</v>
      </c>
      <c r="E58" s="16">
        <v>90</v>
      </c>
      <c r="F58" s="16">
        <v>90</v>
      </c>
      <c r="G58" s="16">
        <v>90</v>
      </c>
      <c r="H58" s="16">
        <v>90</v>
      </c>
      <c r="I58" s="32" t="str">
        <f t="shared" si="0"/>
        <v>Xuất sắc</v>
      </c>
      <c r="J58" s="16">
        <v>90</v>
      </c>
      <c r="K58" s="32" t="str">
        <f t="shared" si="0"/>
        <v>Xuất sắc</v>
      </c>
    </row>
    <row r="59" spans="1:11" ht="15.75" x14ac:dyDescent="0.25">
      <c r="A59" s="17">
        <v>47</v>
      </c>
      <c r="B59" s="33" t="s">
        <v>300</v>
      </c>
      <c r="C59" s="30" t="s">
        <v>156</v>
      </c>
      <c r="D59" s="31">
        <v>36766</v>
      </c>
      <c r="E59" s="16">
        <v>90</v>
      </c>
      <c r="F59" s="16">
        <v>90</v>
      </c>
      <c r="G59" s="16">
        <v>90</v>
      </c>
      <c r="H59" s="16">
        <v>90</v>
      </c>
      <c r="I59" s="32" t="str">
        <f t="shared" si="0"/>
        <v>Xuất sắc</v>
      </c>
      <c r="J59" s="16">
        <v>90</v>
      </c>
      <c r="K59" s="32" t="str">
        <f t="shared" si="0"/>
        <v>Xuất sắc</v>
      </c>
    </row>
    <row r="60" spans="1:11" ht="15.75" x14ac:dyDescent="0.25">
      <c r="A60" s="17">
        <v>48</v>
      </c>
      <c r="B60" s="33" t="s">
        <v>301</v>
      </c>
      <c r="C60" s="30" t="s">
        <v>157</v>
      </c>
      <c r="D60" s="31">
        <v>37456</v>
      </c>
      <c r="E60" s="16">
        <v>90</v>
      </c>
      <c r="F60" s="16">
        <v>90</v>
      </c>
      <c r="G60" s="16">
        <v>90</v>
      </c>
      <c r="H60" s="16">
        <v>90</v>
      </c>
      <c r="I60" s="32" t="str">
        <f t="shared" si="0"/>
        <v>Xuất sắc</v>
      </c>
      <c r="J60" s="16">
        <v>90</v>
      </c>
      <c r="K60" s="32" t="str">
        <f t="shared" si="0"/>
        <v>Xuất sắc</v>
      </c>
    </row>
    <row r="61" spans="1:11" ht="15.75" x14ac:dyDescent="0.25">
      <c r="A61" s="17">
        <v>49</v>
      </c>
      <c r="B61" s="33" t="s">
        <v>302</v>
      </c>
      <c r="C61" s="30" t="s">
        <v>158</v>
      </c>
      <c r="D61" s="31">
        <v>37378</v>
      </c>
      <c r="E61" s="16">
        <v>90</v>
      </c>
      <c r="F61" s="16">
        <v>90</v>
      </c>
      <c r="G61" s="16">
        <v>90</v>
      </c>
      <c r="H61" s="16">
        <v>90</v>
      </c>
      <c r="I61" s="32" t="str">
        <f t="shared" si="0"/>
        <v>Xuất sắc</v>
      </c>
      <c r="J61" s="16">
        <v>90</v>
      </c>
      <c r="K61" s="32" t="str">
        <f t="shared" si="0"/>
        <v>Xuất sắc</v>
      </c>
    </row>
    <row r="62" spans="1:11" ht="15.75" x14ac:dyDescent="0.25">
      <c r="A62" s="17">
        <v>50</v>
      </c>
      <c r="B62" s="33" t="s">
        <v>303</v>
      </c>
      <c r="C62" s="30" t="s">
        <v>159</v>
      </c>
      <c r="D62" s="31">
        <v>37524</v>
      </c>
      <c r="E62" s="16">
        <v>90</v>
      </c>
      <c r="F62" s="16">
        <v>90</v>
      </c>
      <c r="G62" s="16">
        <v>90</v>
      </c>
      <c r="H62" s="16">
        <v>90</v>
      </c>
      <c r="I62" s="32" t="str">
        <f t="shared" si="0"/>
        <v>Xuất sắc</v>
      </c>
      <c r="J62" s="16">
        <v>90</v>
      </c>
      <c r="K62" s="32" t="str">
        <f t="shared" si="0"/>
        <v>Xuất sắc</v>
      </c>
    </row>
    <row r="63" spans="1:11" ht="15.75" x14ac:dyDescent="0.25">
      <c r="A63" s="17">
        <v>51</v>
      </c>
      <c r="B63" s="33" t="s">
        <v>304</v>
      </c>
      <c r="C63" s="30" t="s">
        <v>160</v>
      </c>
      <c r="D63" s="31">
        <v>37377</v>
      </c>
      <c r="E63" s="16">
        <v>0</v>
      </c>
      <c r="F63" s="16">
        <v>0</v>
      </c>
      <c r="G63" s="16">
        <v>0</v>
      </c>
      <c r="H63" s="16">
        <v>0</v>
      </c>
      <c r="I63" s="32" t="str">
        <f t="shared" si="0"/>
        <v>Kém</v>
      </c>
      <c r="J63" s="16">
        <v>0</v>
      </c>
      <c r="K63" s="32" t="str">
        <f t="shared" si="0"/>
        <v>Kém</v>
      </c>
    </row>
    <row r="64" spans="1:11" ht="15.75" x14ac:dyDescent="0.25">
      <c r="A64" s="17">
        <v>52</v>
      </c>
      <c r="B64" s="33" t="s">
        <v>305</v>
      </c>
      <c r="C64" s="30" t="s">
        <v>161</v>
      </c>
      <c r="D64" s="31">
        <v>37588</v>
      </c>
      <c r="E64" s="16">
        <v>90</v>
      </c>
      <c r="F64" s="16">
        <v>90</v>
      </c>
      <c r="G64" s="16">
        <v>90</v>
      </c>
      <c r="H64" s="16">
        <v>90</v>
      </c>
      <c r="I64" s="32" t="str">
        <f t="shared" si="0"/>
        <v>Xuất sắc</v>
      </c>
      <c r="J64" s="16">
        <v>90</v>
      </c>
      <c r="K64" s="32" t="str">
        <f t="shared" si="0"/>
        <v>Xuất sắc</v>
      </c>
    </row>
    <row r="65" spans="1:11" ht="15.75" x14ac:dyDescent="0.25">
      <c r="A65" s="17">
        <v>53</v>
      </c>
      <c r="B65" s="33" t="s">
        <v>306</v>
      </c>
      <c r="C65" s="30" t="s">
        <v>162</v>
      </c>
      <c r="D65" s="31">
        <v>37566</v>
      </c>
      <c r="E65" s="16">
        <v>90</v>
      </c>
      <c r="F65" s="16">
        <v>90</v>
      </c>
      <c r="G65" s="16">
        <v>90</v>
      </c>
      <c r="H65" s="16">
        <v>90</v>
      </c>
      <c r="I65" s="32" t="str">
        <f t="shared" si="0"/>
        <v>Xuất sắc</v>
      </c>
      <c r="J65" s="16">
        <v>90</v>
      </c>
      <c r="K65" s="32" t="str">
        <f t="shared" si="0"/>
        <v>Xuất sắc</v>
      </c>
    </row>
    <row r="66" spans="1:11" ht="15.75" x14ac:dyDescent="0.25">
      <c r="A66" s="17">
        <v>54</v>
      </c>
      <c r="B66" s="33" t="s">
        <v>307</v>
      </c>
      <c r="C66" s="30" t="s">
        <v>163</v>
      </c>
      <c r="D66" s="31">
        <v>37448</v>
      </c>
      <c r="E66" s="16">
        <v>90</v>
      </c>
      <c r="F66" s="16">
        <v>90</v>
      </c>
      <c r="G66" s="16">
        <v>90</v>
      </c>
      <c r="H66" s="16">
        <v>90</v>
      </c>
      <c r="I66" s="32" t="str">
        <f t="shared" si="0"/>
        <v>Xuất sắc</v>
      </c>
      <c r="J66" s="16">
        <v>90</v>
      </c>
      <c r="K66" s="32" t="str">
        <f t="shared" si="0"/>
        <v>Xuất sắc</v>
      </c>
    </row>
    <row r="67" spans="1:11" ht="15.75" x14ac:dyDescent="0.25">
      <c r="A67" s="17">
        <v>55</v>
      </c>
      <c r="B67" s="33" t="s">
        <v>308</v>
      </c>
      <c r="C67" s="30" t="s">
        <v>164</v>
      </c>
      <c r="D67" s="31">
        <v>37455</v>
      </c>
      <c r="E67" s="16">
        <v>90</v>
      </c>
      <c r="F67" s="16">
        <v>90</v>
      </c>
      <c r="G67" s="16">
        <v>90</v>
      </c>
      <c r="H67" s="16">
        <v>90</v>
      </c>
      <c r="I67" s="32" t="str">
        <f t="shared" si="0"/>
        <v>Xuất sắc</v>
      </c>
      <c r="J67" s="16">
        <v>90</v>
      </c>
      <c r="K67" s="32" t="str">
        <f t="shared" si="0"/>
        <v>Xuất sắc</v>
      </c>
    </row>
    <row r="68" spans="1:11" ht="15.75" x14ac:dyDescent="0.25">
      <c r="A68" s="17">
        <v>56</v>
      </c>
      <c r="B68" s="33" t="s">
        <v>309</v>
      </c>
      <c r="C68" s="30" t="s">
        <v>165</v>
      </c>
      <c r="D68" s="31">
        <v>37272</v>
      </c>
      <c r="E68" s="16">
        <v>90</v>
      </c>
      <c r="F68" s="16">
        <v>90</v>
      </c>
      <c r="G68" s="16">
        <v>90</v>
      </c>
      <c r="H68" s="16">
        <v>90</v>
      </c>
      <c r="I68" s="32" t="str">
        <f t="shared" si="0"/>
        <v>Xuất sắc</v>
      </c>
      <c r="J68" s="16">
        <v>90</v>
      </c>
      <c r="K68" s="32" t="str">
        <f t="shared" si="0"/>
        <v>Xuất sắc</v>
      </c>
    </row>
    <row r="69" spans="1:11" ht="15.75" x14ac:dyDescent="0.25">
      <c r="A69" s="17">
        <v>57</v>
      </c>
      <c r="B69" s="33" t="s">
        <v>310</v>
      </c>
      <c r="C69" s="30" t="s">
        <v>166</v>
      </c>
      <c r="D69" s="31">
        <v>37372</v>
      </c>
      <c r="E69" s="16">
        <v>90</v>
      </c>
      <c r="F69" s="16">
        <v>90</v>
      </c>
      <c r="G69" s="16">
        <v>90</v>
      </c>
      <c r="H69" s="16">
        <v>90</v>
      </c>
      <c r="I69" s="32" t="str">
        <f t="shared" si="0"/>
        <v>Xuất sắc</v>
      </c>
      <c r="J69" s="16">
        <v>90</v>
      </c>
      <c r="K69" s="32" t="str">
        <f t="shared" si="0"/>
        <v>Xuất sắc</v>
      </c>
    </row>
    <row r="70" spans="1:11" ht="15.75" x14ac:dyDescent="0.25">
      <c r="A70" s="17">
        <v>58</v>
      </c>
      <c r="B70" s="33" t="s">
        <v>311</v>
      </c>
      <c r="C70" s="30" t="s">
        <v>167</v>
      </c>
      <c r="D70" s="31">
        <v>37282</v>
      </c>
      <c r="E70" s="16">
        <v>90</v>
      </c>
      <c r="F70" s="16">
        <v>90</v>
      </c>
      <c r="G70" s="16">
        <v>90</v>
      </c>
      <c r="H70" s="16">
        <v>90</v>
      </c>
      <c r="I70" s="32" t="str">
        <f t="shared" si="0"/>
        <v>Xuất sắc</v>
      </c>
      <c r="J70" s="16">
        <v>90</v>
      </c>
      <c r="K70" s="32" t="str">
        <f t="shared" si="0"/>
        <v>Xuất sắc</v>
      </c>
    </row>
    <row r="71" spans="1:11" ht="15.75" x14ac:dyDescent="0.25">
      <c r="A71" s="17">
        <v>59</v>
      </c>
      <c r="B71" s="33" t="s">
        <v>312</v>
      </c>
      <c r="C71" s="30" t="s">
        <v>168</v>
      </c>
      <c r="D71" s="31">
        <v>37595</v>
      </c>
      <c r="E71" s="16">
        <v>0</v>
      </c>
      <c r="F71" s="16">
        <v>0</v>
      </c>
      <c r="G71" s="16">
        <v>0</v>
      </c>
      <c r="H71" s="16">
        <v>0</v>
      </c>
      <c r="I71" s="32" t="str">
        <f t="shared" si="0"/>
        <v>Kém</v>
      </c>
      <c r="J71" s="16">
        <v>0</v>
      </c>
      <c r="K71" s="32" t="str">
        <f t="shared" si="0"/>
        <v>Kém</v>
      </c>
    </row>
    <row r="72" spans="1:11" ht="15.75" x14ac:dyDescent="0.25">
      <c r="A72" s="17">
        <v>60</v>
      </c>
      <c r="B72" s="33" t="s">
        <v>313</v>
      </c>
      <c r="C72" s="30" t="s">
        <v>169</v>
      </c>
      <c r="D72" s="31">
        <v>37517</v>
      </c>
      <c r="E72" s="16">
        <v>90</v>
      </c>
      <c r="F72" s="16">
        <v>90</v>
      </c>
      <c r="G72" s="16">
        <v>90</v>
      </c>
      <c r="H72" s="16">
        <v>90</v>
      </c>
      <c r="I72" s="32" t="str">
        <f t="shared" si="0"/>
        <v>Xuất sắc</v>
      </c>
      <c r="J72" s="16">
        <v>90</v>
      </c>
      <c r="K72" s="32" t="str">
        <f t="shared" si="0"/>
        <v>Xuất sắc</v>
      </c>
    </row>
    <row r="73" spans="1:11" ht="15.75" x14ac:dyDescent="0.25">
      <c r="A73" s="17">
        <v>61</v>
      </c>
      <c r="B73" s="33" t="s">
        <v>314</v>
      </c>
      <c r="C73" s="30" t="s">
        <v>170</v>
      </c>
      <c r="D73" s="31">
        <v>37419</v>
      </c>
      <c r="E73" s="16">
        <v>92</v>
      </c>
      <c r="F73" s="16">
        <v>92</v>
      </c>
      <c r="G73" s="16">
        <v>92</v>
      </c>
      <c r="H73" s="16">
        <v>92</v>
      </c>
      <c r="I73" s="32" t="str">
        <f t="shared" si="0"/>
        <v>Xuất sắc</v>
      </c>
      <c r="J73" s="16">
        <v>92</v>
      </c>
      <c r="K73" s="32" t="str">
        <f t="shared" si="0"/>
        <v>Xuất sắc</v>
      </c>
    </row>
    <row r="74" spans="1:11" ht="15.75" x14ac:dyDescent="0.25">
      <c r="A74" s="17">
        <v>62</v>
      </c>
      <c r="B74" s="33" t="s">
        <v>315</v>
      </c>
      <c r="C74" s="30" t="s">
        <v>171</v>
      </c>
      <c r="D74" s="31">
        <v>37542</v>
      </c>
      <c r="E74" s="16">
        <v>80</v>
      </c>
      <c r="F74" s="16">
        <v>90</v>
      </c>
      <c r="G74" s="16">
        <v>90</v>
      </c>
      <c r="H74" s="16">
        <v>90</v>
      </c>
      <c r="I74" s="32" t="str">
        <f t="shared" si="0"/>
        <v>Xuất sắc</v>
      </c>
      <c r="J74" s="16">
        <v>90</v>
      </c>
      <c r="K74" s="32" t="str">
        <f t="shared" si="0"/>
        <v>Xuất sắc</v>
      </c>
    </row>
    <row r="75" spans="1:11" ht="15.75" x14ac:dyDescent="0.25">
      <c r="A75" s="17">
        <v>63</v>
      </c>
      <c r="B75" s="33" t="s">
        <v>316</v>
      </c>
      <c r="C75" s="30" t="s">
        <v>172</v>
      </c>
      <c r="D75" s="31">
        <v>37328</v>
      </c>
      <c r="E75" s="16">
        <v>90</v>
      </c>
      <c r="F75" s="16">
        <v>90</v>
      </c>
      <c r="G75" s="16">
        <v>90</v>
      </c>
      <c r="H75" s="16">
        <v>90</v>
      </c>
      <c r="I75" s="32" t="str">
        <f t="shared" si="0"/>
        <v>Xuất sắc</v>
      </c>
      <c r="J75" s="16">
        <v>90</v>
      </c>
      <c r="K75" s="32" t="str">
        <f t="shared" si="0"/>
        <v>Xuất sắc</v>
      </c>
    </row>
    <row r="76" spans="1:11" ht="15.75" x14ac:dyDescent="0.25">
      <c r="A76" s="17">
        <v>64</v>
      </c>
      <c r="B76" s="33" t="s">
        <v>317</v>
      </c>
      <c r="C76" s="30" t="s">
        <v>173</v>
      </c>
      <c r="D76" s="31">
        <v>37351</v>
      </c>
      <c r="E76" s="16">
        <v>80</v>
      </c>
      <c r="F76" s="16">
        <v>90</v>
      </c>
      <c r="G76" s="16">
        <v>90</v>
      </c>
      <c r="H76" s="16">
        <v>90</v>
      </c>
      <c r="I76" s="32" t="str">
        <f t="shared" si="0"/>
        <v>Xuất sắc</v>
      </c>
      <c r="J76" s="16">
        <v>90</v>
      </c>
      <c r="K76" s="32" t="str">
        <f t="shared" si="0"/>
        <v>Xuất sắc</v>
      </c>
    </row>
    <row r="77" spans="1:11" ht="15.75" x14ac:dyDescent="0.25">
      <c r="A77" s="17">
        <v>65</v>
      </c>
      <c r="B77" s="33" t="s">
        <v>318</v>
      </c>
      <c r="C77" s="30" t="s">
        <v>174</v>
      </c>
      <c r="D77" s="31">
        <v>37559</v>
      </c>
      <c r="E77" s="16">
        <v>80</v>
      </c>
      <c r="F77" s="16">
        <v>80</v>
      </c>
      <c r="G77" s="16">
        <v>90</v>
      </c>
      <c r="H77" s="16">
        <v>90</v>
      </c>
      <c r="I77" s="32" t="str">
        <f t="shared" ref="I77:I78" si="1">IF(H77&gt;=90,"Xuất sắc",IF(H77&gt;=80,"Tốt", IF(H77&gt;=65,"Khá",IF(H77&gt;=50,"Trung bình", IF(H77&gt;=35, "Yếu", "Kém")))))</f>
        <v>Xuất sắc</v>
      </c>
      <c r="J77" s="16">
        <v>90</v>
      </c>
      <c r="K77" s="32" t="str">
        <f t="shared" ref="K77:K78" si="2">IF(J77&gt;=90,"Xuất sắc",IF(J77&gt;=80,"Tốt", IF(J77&gt;=65,"Khá",IF(J77&gt;=50,"Trung bình", IF(J77&gt;=35, "Yếu", "Kém")))))</f>
        <v>Xuất sắc</v>
      </c>
    </row>
    <row r="78" spans="1:11" ht="15.75" x14ac:dyDescent="0.25">
      <c r="A78" s="17">
        <v>66</v>
      </c>
      <c r="B78" s="33" t="s">
        <v>319</v>
      </c>
      <c r="C78" s="30" t="s">
        <v>175</v>
      </c>
      <c r="D78" s="31">
        <v>37331</v>
      </c>
      <c r="E78" s="16">
        <v>90</v>
      </c>
      <c r="F78" s="16">
        <v>90</v>
      </c>
      <c r="G78" s="16">
        <v>90</v>
      </c>
      <c r="H78" s="16">
        <v>90</v>
      </c>
      <c r="I78" s="32" t="str">
        <f t="shared" si="1"/>
        <v>Xuất sắc</v>
      </c>
      <c r="J78" s="16">
        <v>90</v>
      </c>
      <c r="K78" s="32" t="str">
        <f t="shared" si="2"/>
        <v>Xuất sắc</v>
      </c>
    </row>
    <row r="80" spans="1:11" ht="16.5" x14ac:dyDescent="0.2">
      <c r="A80" s="18" t="s">
        <v>176</v>
      </c>
      <c r="B80" s="18"/>
      <c r="C80" s="18"/>
    </row>
  </sheetData>
  <mergeCells count="15">
    <mergeCell ref="J10:K10"/>
    <mergeCell ref="J11:K11"/>
    <mergeCell ref="A7:K7"/>
    <mergeCell ref="A6:K6"/>
    <mergeCell ref="A1:C1"/>
    <mergeCell ref="G1:K1"/>
    <mergeCell ref="A2:C2"/>
    <mergeCell ref="G2:K2"/>
    <mergeCell ref="A5:K5"/>
    <mergeCell ref="A10:A12"/>
    <mergeCell ref="B10:B12"/>
    <mergeCell ref="C10:C12"/>
    <mergeCell ref="D10:D12"/>
    <mergeCell ref="H10:I10"/>
    <mergeCell ref="H11:I11"/>
  </mergeCells>
  <phoneticPr fontId="16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A79C9-D330-46B4-9A35-11C6402D78BD}">
  <dimension ref="A1:Q12"/>
  <sheetViews>
    <sheetView topLeftCell="A4" workbookViewId="0">
      <selection activeCell="H17" sqref="H17"/>
    </sheetView>
  </sheetViews>
  <sheetFormatPr defaultColWidth="27.75" defaultRowHeight="14.25" x14ac:dyDescent="0.2"/>
  <cols>
    <col min="1" max="1" width="4.75" bestFit="1" customWidth="1"/>
    <col min="2" max="2" width="21.75" bestFit="1" customWidth="1"/>
    <col min="3" max="3" width="4.875" bestFit="1" customWidth="1"/>
    <col min="4" max="4" width="8.375" bestFit="1" customWidth="1"/>
    <col min="5" max="5" width="11.875" customWidth="1"/>
    <col min="6" max="6" width="8.375" bestFit="1" customWidth="1"/>
    <col min="7" max="7" width="9.625" customWidth="1"/>
    <col min="8" max="8" width="8.375" bestFit="1" customWidth="1"/>
    <col min="9" max="9" width="8.625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25" customWidth="1"/>
    <col min="15" max="15" width="6" bestFit="1" customWidth="1"/>
    <col min="16" max="16" width="3.875" bestFit="1" customWidth="1"/>
    <col min="17" max="17" width="7.25" bestFit="1" customWidth="1"/>
  </cols>
  <sheetData>
    <row r="1" spans="1:17" s="4" customFormat="1" ht="15" x14ac:dyDescent="0.25">
      <c r="A1" s="60" t="s">
        <v>0</v>
      </c>
      <c r="B1" s="60"/>
      <c r="C1" s="60"/>
      <c r="D1" s="60"/>
      <c r="E1" s="60"/>
      <c r="F1" s="60"/>
      <c r="I1" s="61" t="s">
        <v>2</v>
      </c>
      <c r="J1" s="61"/>
      <c r="K1" s="61"/>
      <c r="L1" s="61"/>
      <c r="M1" s="61"/>
      <c r="N1" s="61"/>
      <c r="O1" s="61"/>
    </row>
    <row r="2" spans="1:17" s="4" customFormat="1" ht="15" x14ac:dyDescent="0.25">
      <c r="A2" s="61" t="s">
        <v>1</v>
      </c>
      <c r="B2" s="61"/>
      <c r="C2" s="61"/>
      <c r="D2" s="61"/>
      <c r="E2" s="61"/>
      <c r="F2" s="61"/>
      <c r="I2" s="61" t="s">
        <v>3</v>
      </c>
      <c r="J2" s="61"/>
      <c r="K2" s="61"/>
      <c r="L2" s="61"/>
      <c r="M2" s="61"/>
      <c r="N2" s="61"/>
      <c r="O2" s="61"/>
    </row>
    <row r="3" spans="1:17" s="4" customFormat="1" ht="15" x14ac:dyDescent="0.25"/>
    <row r="4" spans="1:17" s="4" customFormat="1" ht="57.75" customHeight="1" x14ac:dyDescent="0.3">
      <c r="B4" s="62" t="s">
        <v>320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7" spans="1:17" s="4" customFormat="1" ht="15.75" x14ac:dyDescent="0.25">
      <c r="A7" s="35" t="s">
        <v>5</v>
      </c>
      <c r="B7" s="37" t="s">
        <v>24</v>
      </c>
      <c r="C7" s="37" t="s">
        <v>25</v>
      </c>
      <c r="D7" s="58" t="s">
        <v>26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59"/>
    </row>
    <row r="8" spans="1:17" s="4" customFormat="1" ht="15.75" x14ac:dyDescent="0.25">
      <c r="A8" s="36"/>
      <c r="B8" s="38"/>
      <c r="C8" s="38"/>
      <c r="D8" s="58" t="s">
        <v>16</v>
      </c>
      <c r="E8" s="59"/>
      <c r="F8" s="58" t="s">
        <v>17</v>
      </c>
      <c r="G8" s="59"/>
      <c r="H8" s="58" t="s">
        <v>19</v>
      </c>
      <c r="I8" s="59"/>
      <c r="J8" s="58" t="s">
        <v>20</v>
      </c>
      <c r="K8" s="59"/>
      <c r="L8" s="58" t="s">
        <v>22</v>
      </c>
      <c r="M8" s="59"/>
      <c r="N8" s="58" t="s">
        <v>21</v>
      </c>
      <c r="O8" s="59"/>
    </row>
    <row r="9" spans="1:17" s="4" customFormat="1" ht="31.5" x14ac:dyDescent="0.25">
      <c r="A9" s="63"/>
      <c r="B9" s="64"/>
      <c r="C9" s="64"/>
      <c r="D9" s="6" t="s">
        <v>27</v>
      </c>
      <c r="E9" s="6" t="s">
        <v>28</v>
      </c>
      <c r="F9" s="6" t="s">
        <v>27</v>
      </c>
      <c r="G9" s="6" t="s">
        <v>28</v>
      </c>
      <c r="H9" s="6" t="s">
        <v>27</v>
      </c>
      <c r="I9" s="6" t="s">
        <v>28</v>
      </c>
      <c r="J9" s="6" t="s">
        <v>27</v>
      </c>
      <c r="K9" s="6" t="s">
        <v>28</v>
      </c>
      <c r="L9" s="6" t="s">
        <v>27</v>
      </c>
      <c r="M9" s="6" t="s">
        <v>28</v>
      </c>
      <c r="N9" s="6" t="s">
        <v>27</v>
      </c>
      <c r="O9" s="6" t="s">
        <v>28</v>
      </c>
    </row>
    <row r="10" spans="1:17" s="4" customFormat="1" ht="15.75" x14ac:dyDescent="0.25">
      <c r="A10" s="22">
        <v>1</v>
      </c>
      <c r="B10" s="23" t="s">
        <v>31</v>
      </c>
      <c r="C10" s="24">
        <f>k65MEM!$A$89</f>
        <v>77</v>
      </c>
      <c r="D10" s="25">
        <f>COUNTIF(k65MEM!K$13:K$89,"Xuất sắc")</f>
        <v>67</v>
      </c>
      <c r="E10" s="7">
        <f t="shared" ref="E10:E11" si="0">D10/C10</f>
        <v>0.87012987012987009</v>
      </c>
      <c r="F10" s="25">
        <f>COUNTIF(k65MEM!K$13:K$89,"Tốt")</f>
        <v>4</v>
      </c>
      <c r="G10" s="7">
        <f t="shared" ref="G10:G11" si="1">F10/C10</f>
        <v>5.1948051948051951E-2</v>
      </c>
      <c r="H10" s="25">
        <f>COUNTIF(k65MEM!K$13:K$89,"Khá")</f>
        <v>2</v>
      </c>
      <c r="I10" s="7">
        <f t="shared" ref="I10:I11" si="2">H10/C10</f>
        <v>2.5974025974025976E-2</v>
      </c>
      <c r="J10" s="25">
        <f>COUNTIF(k65MEM!K$13:K$89,"Trung bình")</f>
        <v>0</v>
      </c>
      <c r="K10" s="9">
        <f t="shared" ref="K10:K11" si="3">J10/C10</f>
        <v>0</v>
      </c>
      <c r="L10" s="25">
        <f>COUNTIF(k65MEM!K$13:K$89,"yếu")</f>
        <v>0</v>
      </c>
      <c r="M10" s="9">
        <f t="shared" ref="M10:M11" si="4">L10/C10</f>
        <v>0</v>
      </c>
      <c r="N10" s="25">
        <f>COUNTIF(k65MEM!K$13:K$89,"kém")</f>
        <v>4</v>
      </c>
      <c r="O10" s="9">
        <f t="shared" ref="O10:O11" si="5">N10/C10</f>
        <v>5.1948051948051951E-2</v>
      </c>
      <c r="P10" s="26">
        <f t="shared" ref="P10:Q11" si="6">SUM(D10,F10,H10,J10,L10,N10)</f>
        <v>77</v>
      </c>
      <c r="Q10" s="27">
        <f t="shared" si="6"/>
        <v>1</v>
      </c>
    </row>
    <row r="11" spans="1:17" s="4" customFormat="1" ht="15.75" x14ac:dyDescent="0.25">
      <c r="A11" s="22">
        <v>2</v>
      </c>
      <c r="B11" s="23" t="s">
        <v>32</v>
      </c>
      <c r="C11" s="24">
        <f>k65MAT!$A$77</f>
        <v>65</v>
      </c>
      <c r="D11" s="25">
        <f>COUNTIF(k65MAT!K$13:K$77,"Xuất sắc")</f>
        <v>58</v>
      </c>
      <c r="E11" s="28">
        <f t="shared" si="0"/>
        <v>0.89230769230769236</v>
      </c>
      <c r="F11" s="25">
        <f>COUNTIF(k65MAT!K$13:K$77,"Tốt")</f>
        <v>3</v>
      </c>
      <c r="G11" s="28">
        <f t="shared" si="1"/>
        <v>4.6153846153846156E-2</v>
      </c>
      <c r="H11" s="25">
        <f>COUNTIF(k65MAT!K$13:K$77,"Khá")</f>
        <v>0</v>
      </c>
      <c r="I11" s="28">
        <f t="shared" si="2"/>
        <v>0</v>
      </c>
      <c r="J11" s="25">
        <f>COUNTIF(k65MAT!K$13:K$77,"Trung bình")</f>
        <v>0</v>
      </c>
      <c r="K11" s="29">
        <f t="shared" si="3"/>
        <v>0</v>
      </c>
      <c r="L11" s="25">
        <f>COUNTIF(k65MAT!K$13:K$77,"yếu")</f>
        <v>0</v>
      </c>
      <c r="M11" s="29">
        <f t="shared" si="4"/>
        <v>0</v>
      </c>
      <c r="N11" s="25">
        <f>COUNTIF(k65MAT!K$13:K$77,"kém")</f>
        <v>4</v>
      </c>
      <c r="O11" s="29">
        <f t="shared" si="5"/>
        <v>6.1538461538461542E-2</v>
      </c>
      <c r="P11" s="26">
        <f t="shared" si="6"/>
        <v>65</v>
      </c>
      <c r="Q11" s="27">
        <f t="shared" si="6"/>
        <v>1</v>
      </c>
    </row>
    <row r="12" spans="1:17" s="5" customFormat="1" ht="15.75" x14ac:dyDescent="0.2">
      <c r="A12" s="58" t="s">
        <v>29</v>
      </c>
      <c r="B12" s="59"/>
      <c r="C12" s="8">
        <f t="shared" ref="C12" si="7">SUM(D12,F12,H12,J12,L12,N12)</f>
        <v>142</v>
      </c>
      <c r="D12" s="6">
        <f>SUM(D10:D11)</f>
        <v>125</v>
      </c>
      <c r="E12" s="9">
        <f t="shared" ref="E12" si="8">D12/C12</f>
        <v>0.88028169014084512</v>
      </c>
      <c r="F12" s="6">
        <f>SUM(F10:F11)</f>
        <v>7</v>
      </c>
      <c r="G12" s="9">
        <f t="shared" ref="G12" si="9">F12/C12</f>
        <v>4.9295774647887321E-2</v>
      </c>
      <c r="H12" s="6">
        <f>SUM(H10:H11)</f>
        <v>2</v>
      </c>
      <c r="I12" s="9">
        <f t="shared" ref="I12" si="10">H12/C12</f>
        <v>1.4084507042253521E-2</v>
      </c>
      <c r="J12" s="6">
        <f>SUM(J10:J11)</f>
        <v>0</v>
      </c>
      <c r="K12" s="9">
        <f t="shared" ref="K12" si="11">J12/C12</f>
        <v>0</v>
      </c>
      <c r="L12" s="6">
        <f>SUM(L10:L11)</f>
        <v>0</v>
      </c>
      <c r="M12" s="9">
        <f t="shared" ref="M12" si="12">L12/C12</f>
        <v>0</v>
      </c>
      <c r="N12" s="6">
        <f>SUM(N10:N11)</f>
        <v>8</v>
      </c>
      <c r="O12" s="9">
        <f t="shared" ref="O12" si="13">N12/C12</f>
        <v>5.6338028169014086E-2</v>
      </c>
      <c r="P12" s="5">
        <f>SUM(P10:P11)</f>
        <v>142</v>
      </c>
      <c r="Q12" s="27">
        <f t="shared" ref="Q12" si="14">SUM(E12,G12,I12,K12,M12,O12)</f>
        <v>1</v>
      </c>
    </row>
  </sheetData>
  <mergeCells count="16">
    <mergeCell ref="A12:B12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D8:E8"/>
    <mergeCell ref="F8:G8"/>
    <mergeCell ref="H8:I8"/>
    <mergeCell ref="J8:K8"/>
    <mergeCell ref="L8:M8"/>
    <mergeCell ref="N8:O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k65MEM</vt:lpstr>
      <vt:lpstr>k65MAT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2025-01-09T03:55:30Z</dcterms:modified>
</cp:coreProperties>
</file>