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1\Dropbox\CTSV\CTSV\điểm rèn luyện\ĐRL\ĐRL 2024-2025\Dữ liệu HĐ\"/>
    </mc:Choice>
  </mc:AlternateContent>
  <xr:revisionPtr revIDLastSave="0" documentId="13_ncr:1_{B5CDEB13-54B8-4F24-B6F0-7D273486F4AC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K65CCE1" sheetId="2" r:id="rId1"/>
    <sheet name="K65CCE2" sheetId="3" r:id="rId2"/>
    <sheet name="Thống kê" sheetId="8" r:id="rId3"/>
  </sheets>
  <definedNames>
    <definedName name="_xlnm._FilterDatabase" localSheetId="0" hidden="1">K65CCE1!$A$12:$K$12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3" l="1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13" i="3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13" i="2"/>
  <c r="F10" i="8" l="1"/>
  <c r="N11" i="8"/>
  <c r="L11" i="8"/>
  <c r="J11" i="8"/>
  <c r="H11" i="8"/>
  <c r="F11" i="8"/>
  <c r="D11" i="8"/>
  <c r="C11" i="8"/>
  <c r="N10" i="8"/>
  <c r="L10" i="8"/>
  <c r="J10" i="8"/>
  <c r="H10" i="8"/>
  <c r="D10" i="8"/>
  <c r="C10" i="8"/>
  <c r="J12" i="8" l="1"/>
  <c r="H12" i="8"/>
  <c r="E10" i="8"/>
  <c r="O10" i="8"/>
  <c r="M10" i="8"/>
  <c r="I10" i="8"/>
  <c r="K11" i="8"/>
  <c r="E11" i="8"/>
  <c r="G11" i="8"/>
  <c r="O11" i="8"/>
  <c r="M11" i="8"/>
  <c r="P10" i="8"/>
  <c r="I11" i="8"/>
  <c r="D12" i="8"/>
  <c r="G10" i="8"/>
  <c r="K10" i="8"/>
  <c r="P11" i="8"/>
  <c r="F12" i="8" l="1"/>
  <c r="L12" i="8"/>
  <c r="N12" i="8"/>
  <c r="P12" i="8"/>
  <c r="Q11" i="8"/>
  <c r="Q10" i="8"/>
  <c r="C12" i="8" l="1"/>
  <c r="E12" i="8" s="1"/>
  <c r="M12" i="8" l="1"/>
  <c r="K12" i="8"/>
  <c r="G12" i="8"/>
  <c r="I12" i="8"/>
  <c r="O12" i="8"/>
  <c r="Q12" i="8" l="1"/>
</calcChain>
</file>

<file path=xl/sharedStrings.xml><?xml version="1.0" encoding="utf-8"?>
<sst xmlns="http://schemas.openxmlformats.org/spreadsheetml/2006/main" count="294" uniqueCount="248">
  <si>
    <t>ĐẠI HỌC QUỐC GIA HÀ NỘI</t>
  </si>
  <si>
    <t>TRƯỜNG ĐẠI HỌC CÔNG NGHỆ</t>
  </si>
  <si>
    <t>CỘNG HÒA XÃ HỘI CHỦ NGHĨA VIỆT NAM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</si>
  <si>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</si>
  <si>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</si>
  <si>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</si>
  <si>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</si>
  <si>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</si>
  <si>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</si>
  <si>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</si>
  <si>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Tự ĐG</t>
  </si>
  <si>
    <t>BCS</t>
  </si>
  <si>
    <t>CV</t>
  </si>
  <si>
    <t>Điểm KL</t>
  </si>
  <si>
    <t>HĐ cấp Khoa</t>
  </si>
  <si>
    <t>Xếp loại</t>
  </si>
  <si>
    <t>Xuất sắc</t>
  </si>
  <si>
    <t>Tốt</t>
  </si>
  <si>
    <t>Kém</t>
  </si>
  <si>
    <t>Khá</t>
  </si>
  <si>
    <t>KHOA CÔNG NGHỆ XÂY DỰNG - GIAO THÔNG</t>
  </si>
  <si>
    <t>Trung bình</t>
  </si>
  <si>
    <t>Tổng Khoa CNXD</t>
  </si>
  <si>
    <t>Lớp</t>
  </si>
  <si>
    <t>Sĩ số</t>
  </si>
  <si>
    <t>Kết quả xếp loại</t>
  </si>
  <si>
    <t>Yếu</t>
  </si>
  <si>
    <t>Số lượng</t>
  </si>
  <si>
    <t>%</t>
  </si>
  <si>
    <t>HĐ cấp Trường
(dự kiến)</t>
  </si>
  <si>
    <t>QH-2020-I/CQ-C-CE1</t>
  </si>
  <si>
    <t>Danh sách có: 53 sinh viên./.</t>
  </si>
  <si>
    <t>QH-2020-I/CQ-C-CE2</t>
  </si>
  <si>
    <t>Danh sách có: 53 sinh viên ./.</t>
  </si>
  <si>
    <t>LỚP QH-2020-I/CQ-C-CE1, HỌC KỲ 1, NĂM HỌC 2024-2025</t>
  </si>
  <si>
    <t>LỚP QH-2020-I/CQ-E-CE2, HỌC KỲ 1, NĂM HỌC 2024-2025</t>
  </si>
  <si>
    <t>Phạm Trường An</t>
  </si>
  <si>
    <t>Lương Việt Anh</t>
  </si>
  <si>
    <t>Nguyễn Hữu Thuận Anh</t>
  </si>
  <si>
    <t>Đoàn Xuân Bách</t>
  </si>
  <si>
    <t>Nguyễn Chí Chiều</t>
  </si>
  <si>
    <t>Hoàng Mạnh Cường</t>
  </si>
  <si>
    <t>Lê Công Danh</t>
  </si>
  <si>
    <t>Nguyễn Tiến Dũng</t>
  </si>
  <si>
    <t>Nguyễn Văn Dũng</t>
  </si>
  <si>
    <t>Phạm Minh Duy</t>
  </si>
  <si>
    <t>Vũ Xuân Dương</t>
  </si>
  <si>
    <t>Đỗ Thành Đạt</t>
  </si>
  <si>
    <t>Nguyễn Văn Đạt</t>
  </si>
  <si>
    <t>Phạm Hải Đăng</t>
  </si>
  <si>
    <t>Lê Bá Đức</t>
  </si>
  <si>
    <t>Nguyễn Trí Việt Hà</t>
  </si>
  <si>
    <t>Lê Thanh Hiến</t>
  </si>
  <si>
    <t>Nguyễn Minh Hiếu</t>
  </si>
  <si>
    <t>Phạm Trung Hiếu</t>
  </si>
  <si>
    <t>Đào Quốc Hoàn</t>
  </si>
  <si>
    <t>Lại Minh Hoàng</t>
  </si>
  <si>
    <t>Nguyễn Hữu Hùng</t>
  </si>
  <si>
    <t>Lê Quang Huy</t>
  </si>
  <si>
    <t>Nguyễn Tuấn Huỳnh</t>
  </si>
  <si>
    <t>Nguyễn Chí Khanh</t>
  </si>
  <si>
    <t>Lê Văn Khoa</t>
  </si>
  <si>
    <t>Nguyễn Văn Khương</t>
  </si>
  <si>
    <t>Nguyễn Ngọc Kỷ</t>
  </si>
  <si>
    <t>Phạm Văn Long</t>
  </si>
  <si>
    <t>Nguyễn Trọng Mạnh</t>
  </si>
  <si>
    <t>Đặng Hoài Nam</t>
  </si>
  <si>
    <t>Trương Hoài Nam</t>
  </si>
  <si>
    <t>Trần Bảo Ngọc</t>
  </si>
  <si>
    <t>Lê Quang Ninh</t>
  </si>
  <si>
    <t>Khuất Minh Phúc</t>
  </si>
  <si>
    <t>Phan Công Phúc</t>
  </si>
  <si>
    <t>Trần Hồng Phúc</t>
  </si>
  <si>
    <t>Nguyễn Hoàng Phương</t>
  </si>
  <si>
    <t>Nông Đức Quân</t>
  </si>
  <si>
    <t>Nguyễn Anh Quý</t>
  </si>
  <si>
    <t>Nguyễn Thế Quyền</t>
  </si>
  <si>
    <t>Đỗ Minh Sang</t>
  </si>
  <si>
    <t>Nguyễn Đức Tài</t>
  </si>
  <si>
    <t>Nguyễn Trọng Thái</t>
  </si>
  <si>
    <t>Lưu Văn Thạo</t>
  </si>
  <si>
    <t>Vũ Mạnh Thắng</t>
  </si>
  <si>
    <t>Chu Minh Tiến</t>
  </si>
  <si>
    <t>Cao Cự Toàn</t>
  </si>
  <si>
    <t>Phạm Thành Trung</t>
  </si>
  <si>
    <t>Nguyễn Thanh Tú</t>
  </si>
  <si>
    <t>Đào Xuân Tùng</t>
  </si>
  <si>
    <t>Nguyễn Mạnh Tường</t>
  </si>
  <si>
    <t>Nguyễn Đình Vinh</t>
  </si>
  <si>
    <t>Nguyễn Ngọc An</t>
  </si>
  <si>
    <t>Lê Đức Trường Anh</t>
  </si>
  <si>
    <t>Lưu Công Anh</t>
  </si>
  <si>
    <t>Nguyễn Thế Anh</t>
  </si>
  <si>
    <t>Nguyễn Văn Ba</t>
  </si>
  <si>
    <t>Lục Thị Minh Châu</t>
  </si>
  <si>
    <t>Nguyễn Xuân Cung</t>
  </si>
  <si>
    <t>Trịnh Hùng Cường</t>
  </si>
  <si>
    <t>Đàm Tiến Dũng</t>
  </si>
  <si>
    <t>Nguyễn Tấn Dũng</t>
  </si>
  <si>
    <t>Hoàng Khánh Duy</t>
  </si>
  <si>
    <t>Lê Hải Dương</t>
  </si>
  <si>
    <t>Đặng Hữu Đan</t>
  </si>
  <si>
    <t>Phạm Tiến Đạt</t>
  </si>
  <si>
    <t>Vũ Minh Đăng</t>
  </si>
  <si>
    <t>Dương Ngọc Giang</t>
  </si>
  <si>
    <t>Nguyễn Đức Hải</t>
  </si>
  <si>
    <t>Phạm Văn Hậu</t>
  </si>
  <si>
    <t>Phạm Hoàng Hiếu</t>
  </si>
  <si>
    <t>Trần Minh Hiếu</t>
  </si>
  <si>
    <t>Lê Ngọc Hoàn</t>
  </si>
  <si>
    <t>Nguyễn Phương Huế</t>
  </si>
  <si>
    <t>Nguyễn Văn Hùng</t>
  </si>
  <si>
    <t>Nguyễn Viết Hưng</t>
  </si>
  <si>
    <t>Nguyễn Hoàng Long</t>
  </si>
  <si>
    <t>Đinh Duy Minh</t>
  </si>
  <si>
    <t>Nguyễn Trọng Minh</t>
  </si>
  <si>
    <t>Hoàng Tiến Nam</t>
  </si>
  <si>
    <t>Võ Phương Nam</t>
  </si>
  <si>
    <t>Phạm Hồng Ngọc</t>
  </si>
  <si>
    <t>Đào Viết Nhật</t>
  </si>
  <si>
    <t>Trần Anh Phong</t>
  </si>
  <si>
    <t>Trần Đình Phúc</t>
  </si>
  <si>
    <t>Văn Đức Phúc</t>
  </si>
  <si>
    <t>Phạm Hà Phương</t>
  </si>
  <si>
    <t>Nguyễn Đình Quân</t>
  </si>
  <si>
    <t>Đào Ngọc Quý</t>
  </si>
  <si>
    <t>Đỗ Như Quyền</t>
  </si>
  <si>
    <t>Vũ Mạnh Quyết</t>
  </si>
  <si>
    <t>Nguyễn Ngọc Sơn</t>
  </si>
  <si>
    <t>Đinh Xuân Tài</t>
  </si>
  <si>
    <t>Nguyễn Danh Tân</t>
  </si>
  <si>
    <t>Lê Phước Thảo</t>
  </si>
  <si>
    <t>Lê Văn Thưởng</t>
  </si>
  <si>
    <t>Phạm Văn Tỉnh</t>
  </si>
  <si>
    <t>Đinh Đức Toàn</t>
  </si>
  <si>
    <t>Nguyễn Văn Trung</t>
  </si>
  <si>
    <t>Lê Đắc Tú</t>
  </si>
  <si>
    <t>Dương Đức Tuấn</t>
  </si>
  <si>
    <t>Vũ Xuân Tùng</t>
  </si>
  <si>
    <t>Trương Trung Việt</t>
  </si>
  <si>
    <t>Trần Thị Xen</t>
  </si>
  <si>
    <t>20020954</t>
  </si>
  <si>
    <t>20020956</t>
  </si>
  <si>
    <t>20020958</t>
  </si>
  <si>
    <t>20020962</t>
  </si>
  <si>
    <t>20020964</t>
  </si>
  <si>
    <t>20020966</t>
  </si>
  <si>
    <t>20020968</t>
  </si>
  <si>
    <t>20020970</t>
  </si>
  <si>
    <t>20020972</t>
  </si>
  <si>
    <t>20020974</t>
  </si>
  <si>
    <t>20020976</t>
  </si>
  <si>
    <t>20020978</t>
  </si>
  <si>
    <t>20020980</t>
  </si>
  <si>
    <t>20020982</t>
  </si>
  <si>
    <t>20020984</t>
  </si>
  <si>
    <t>20020986</t>
  </si>
  <si>
    <t>20020990</t>
  </si>
  <si>
    <t>20020992</t>
  </si>
  <si>
    <t>20020994</t>
  </si>
  <si>
    <t>20020996</t>
  </si>
  <si>
    <t>20020998</t>
  </si>
  <si>
    <t>20021000</t>
  </si>
  <si>
    <t>20021002</t>
  </si>
  <si>
    <t>20021004</t>
  </si>
  <si>
    <t>20021006</t>
  </si>
  <si>
    <t>20021008</t>
  </si>
  <si>
    <t>20021010</t>
  </si>
  <si>
    <t>20021012</t>
  </si>
  <si>
    <t>20021014</t>
  </si>
  <si>
    <t>20021016</t>
  </si>
  <si>
    <t>20021020</t>
  </si>
  <si>
    <t>20021022</t>
  </si>
  <si>
    <t>20021026</t>
  </si>
  <si>
    <t>20021028</t>
  </si>
  <si>
    <t>20021032</t>
  </si>
  <si>
    <t>20021034</t>
  </si>
  <si>
    <t>20021036</t>
  </si>
  <si>
    <t>20021038</t>
  </si>
  <si>
    <t>20021042</t>
  </si>
  <si>
    <t>20021044</t>
  </si>
  <si>
    <t>20021046</t>
  </si>
  <si>
    <t>20021048</t>
  </si>
  <si>
    <t>20021052</t>
  </si>
  <si>
    <t>20021054</t>
  </si>
  <si>
    <t>20021058</t>
  </si>
  <si>
    <t>20021060</t>
  </si>
  <si>
    <t>20021064</t>
  </si>
  <si>
    <t>20021066</t>
  </si>
  <si>
    <t>20021070</t>
  </si>
  <si>
    <t>20021072</t>
  </si>
  <si>
    <t>20021074</t>
  </si>
  <si>
    <t>20021076</t>
  </si>
  <si>
    <t>20021078</t>
  </si>
  <si>
    <t>20020953</t>
  </si>
  <si>
    <t>20020955</t>
  </si>
  <si>
    <t>20020957</t>
  </si>
  <si>
    <t>20020959</t>
  </si>
  <si>
    <t>20020961</t>
  </si>
  <si>
    <t>20020963</t>
  </si>
  <si>
    <t>20020965</t>
  </si>
  <si>
    <t>20020967</t>
  </si>
  <si>
    <t>20020969</t>
  </si>
  <si>
    <t>20020971</t>
  </si>
  <si>
    <t>20020973</t>
  </si>
  <si>
    <t>20020975</t>
  </si>
  <si>
    <t>20020977</t>
  </si>
  <si>
    <t>20020981</t>
  </si>
  <si>
    <t>20020983</t>
  </si>
  <si>
    <t>20020985</t>
  </si>
  <si>
    <t>20020987</t>
  </si>
  <si>
    <t>20020989</t>
  </si>
  <si>
    <t>20020991</t>
  </si>
  <si>
    <t>20020993</t>
  </si>
  <si>
    <t>20020995</t>
  </si>
  <si>
    <t>20020997</t>
  </si>
  <si>
    <t>20020999</t>
  </si>
  <si>
    <t>20021001</t>
  </si>
  <si>
    <t>20021005</t>
  </si>
  <si>
    <t>20021013</t>
  </si>
  <si>
    <t>20021017</t>
  </si>
  <si>
    <t>20021019</t>
  </si>
  <si>
    <t>20021021</t>
  </si>
  <si>
    <t>20021023</t>
  </si>
  <si>
    <t>20021025</t>
  </si>
  <si>
    <t>20021027</t>
  </si>
  <si>
    <t>20021029</t>
  </si>
  <si>
    <t>20021035</t>
  </si>
  <si>
    <t>20021037</t>
  </si>
  <si>
    <t>20021039</t>
  </si>
  <si>
    <t>20021041</t>
  </si>
  <si>
    <t>20021043</t>
  </si>
  <si>
    <t>20021045</t>
  </si>
  <si>
    <t>20021047</t>
  </si>
  <si>
    <t>20021049</t>
  </si>
  <si>
    <t>20021051</t>
  </si>
  <si>
    <t>20021053</t>
  </si>
  <si>
    <t>20021057</t>
  </si>
  <si>
    <t>20021063</t>
  </si>
  <si>
    <t>20021065</t>
  </si>
  <si>
    <t>20021067</t>
  </si>
  <si>
    <t>20021069</t>
  </si>
  <si>
    <t>20021071</t>
  </si>
  <si>
    <t>20021073</t>
  </si>
  <si>
    <t>20021075</t>
  </si>
  <si>
    <t>20021077</t>
  </si>
  <si>
    <t>20021079</t>
  </si>
  <si>
    <t>BẢNG TỔNG HỢP KẾT QUẢ RÈN LUYỆN CỦA SINH VIÊN 
KHOA CÔNG NGHỆ XÂY DỰNG - GIAO THÔNG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</si>
</sst>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Arial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b/>
      <sz val="12"/>
      <color theme="1"/>
      <name val="Times New Roman"/>
      <family val="1"/>
    </font>
    <font>
      <i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Arial"/>
      <family val="2"/>
      <scheme val="minor"/>
    </font>
    <font>
      <sz val="11"/>
      <color theme="1"/>
      <name val="Times New Roman"/>
      <family val="1"/>
      <scheme val="major"/>
    </font>
    <font>
      <b/>
      <sz val="11"/>
      <color theme="1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sz val="12"/>
      <color theme="1"/>
      <name val="Times New Roman"/>
      <family val="1"/>
      <scheme val="major"/>
    </font>
    <font>
      <b/>
      <sz val="12"/>
      <color theme="1"/>
      <name val="Times New Roman"/>
      <family val="1"/>
      <scheme val="major"/>
    </font>
    <font>
      <b/>
      <sz val="13"/>
      <color theme="1"/>
      <name val="Times New Roman"/>
      <family val="1"/>
      <scheme val="major"/>
    </font>
    <font>
      <sz val="8"/>
      <name val="Arial"/>
      <family val="2"/>
      <scheme val="minor"/>
    </font>
    <font>
      <sz val="12"/>
      <name val="Times New Roman"/>
      <family val="1"/>
      <scheme val="major"/>
    </font>
    <font>
      <b/>
      <sz val="12"/>
      <name val="Times New Roman"/>
      <family val="1"/>
    </font>
    <font>
      <b/>
      <sz val="12"/>
      <name val="Times New Roman"/>
      <family val="1"/>
      <scheme val="major"/>
    </font>
    <font>
      <b/>
      <sz val="11"/>
      <name val="Arial"/>
      <family val="2"/>
      <charset val="163"/>
      <scheme val="minor"/>
    </font>
    <font>
      <sz val="11"/>
      <name val="Times New Roman"/>
      <family val="1"/>
      <scheme val="maj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7" fillId="0" borderId="0" xfId="0" applyNumberFormat="1" applyFont="1"/>
    <xf numFmtId="49" fontId="0" fillId="0" borderId="0" xfId="0" applyNumberFormat="1"/>
    <xf numFmtId="49" fontId="8" fillId="0" borderId="9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14" fillId="0" borderId="1" xfId="1" applyNumberFormat="1" applyFont="1" applyBorder="1" applyAlignment="1">
      <alignment horizontal="center" vertical="center" wrapText="1"/>
    </xf>
    <xf numFmtId="164" fontId="16" fillId="0" borderId="1" xfId="1" applyNumberFormat="1" applyFont="1" applyBorder="1" applyAlignment="1">
      <alignment horizontal="center" vertical="center" wrapText="1"/>
    </xf>
    <xf numFmtId="0" fontId="17" fillId="0" borderId="0" xfId="0" applyFont="1"/>
    <xf numFmtId="164" fontId="18" fillId="0" borderId="0" xfId="0" applyNumberFormat="1" applyFont="1"/>
    <xf numFmtId="0" fontId="10" fillId="0" borderId="1" xfId="0" applyFont="1" applyBorder="1" applyAlignment="1">
      <alignment wrapText="1"/>
    </xf>
    <xf numFmtId="14" fontId="10" fillId="0" borderId="1" xfId="0" applyNumberFormat="1" applyFont="1" applyBorder="1" applyAlignment="1">
      <alignment wrapText="1"/>
    </xf>
    <xf numFmtId="0" fontId="19" fillId="0" borderId="9" xfId="0" applyFont="1" applyBorder="1" applyAlignment="1" applyProtection="1">
      <alignment vertical="center"/>
      <protection locked="0"/>
    </xf>
    <xf numFmtId="49" fontId="10" fillId="0" borderId="1" xfId="0" applyNumberFormat="1" applyFont="1" applyBorder="1"/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D05E223-5EEE-4CB4-9262-51C688FDF560}"/>
            </a:ext>
          </a:extLst>
        </xdr:cNvPr>
        <xdr:cNvCxnSpPr/>
      </xdr:nvCxnSpPr>
      <xdr:spPr>
        <a:xfrm>
          <a:off x="733425" y="419100"/>
          <a:ext cx="1362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171450</xdr:colOff>
      <xdr:row>2</xdr:row>
      <xdr:rowOff>0</xdr:rowOff>
    </xdr:from>
    <xdr:to>
      <xdr:col>9</xdr:col>
      <xdr:colOff>495300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4E1D6C7-AB1A-4A56-A68D-78C41C196345}"/>
            </a:ext>
          </a:extLst>
        </xdr:cNvPr>
        <xdr:cNvCxnSpPr/>
      </xdr:nvCxnSpPr>
      <xdr:spPr>
        <a:xfrm flipV="1">
          <a:off x="4972050" y="419100"/>
          <a:ext cx="16954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2</xdr:row>
      <xdr:rowOff>0</xdr:rowOff>
    </xdr:from>
    <xdr:to>
      <xdr:col>3</xdr:col>
      <xdr:colOff>66675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4F50025-57A2-4AA9-B711-FDB8153DB404}"/>
            </a:ext>
          </a:extLst>
        </xdr:cNvPr>
        <xdr:cNvCxnSpPr/>
      </xdr:nvCxnSpPr>
      <xdr:spPr>
        <a:xfrm>
          <a:off x="733425" y="419100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2</xdr:row>
      <xdr:rowOff>0</xdr:rowOff>
    </xdr:from>
    <xdr:to>
      <xdr:col>10</xdr:col>
      <xdr:colOff>238125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04257DE-B452-4634-A85C-8CBBBCAB8095}"/>
            </a:ext>
          </a:extLst>
        </xdr:cNvPr>
        <xdr:cNvCxnSpPr/>
      </xdr:nvCxnSpPr>
      <xdr:spPr>
        <a:xfrm>
          <a:off x="4438650" y="419100"/>
          <a:ext cx="17145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2</xdr:row>
      <xdr:rowOff>0</xdr:rowOff>
    </xdr:from>
    <xdr:to>
      <xdr:col>3</xdr:col>
      <xdr:colOff>161925</xdr:colOff>
      <xdr:row>2</xdr:row>
      <xdr:rowOff>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5F20A3CB-4B98-46FA-9EA5-36EE0CF7E216}"/>
            </a:ext>
          </a:extLst>
        </xdr:cNvPr>
        <xdr:cNvCxnSpPr/>
      </xdr:nvCxnSpPr>
      <xdr:spPr>
        <a:xfrm>
          <a:off x="1295400" y="381000"/>
          <a:ext cx="9715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581025</xdr:colOff>
      <xdr:row>2</xdr:row>
      <xdr:rowOff>9525</xdr:rowOff>
    </xdr:from>
    <xdr:to>
      <xdr:col>12</xdr:col>
      <xdr:colOff>219075</xdr:colOff>
      <xdr:row>2</xdr:row>
      <xdr:rowOff>9525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597FB186-FE5A-4EA0-B03A-DFA3D29E9D4D}"/>
            </a:ext>
          </a:extLst>
        </xdr:cNvPr>
        <xdr:cNvCxnSpPr/>
      </xdr:nvCxnSpPr>
      <xdr:spPr>
        <a:xfrm>
          <a:off x="6057900" y="390525"/>
          <a:ext cx="1323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7D7ED-9D13-40B8-B193-DB05B877A77A}">
  <dimension ref="A1:K67"/>
  <sheetViews>
    <sheetView topLeftCell="A56" workbookViewId="0">
      <selection activeCell="O57" sqref="O57"/>
    </sheetView>
  </sheetViews>
  <sheetFormatPr defaultRowHeight="14.25" x14ac:dyDescent="0.2"/>
  <cols>
    <col min="1" max="1" width="4.75" style="8" bestFit="1" customWidth="1"/>
    <col min="2" max="2" width="9" style="8"/>
    <col min="3" max="3" width="20.5" bestFit="1" customWidth="1"/>
    <col min="4" max="4" width="11.375" customWidth="1"/>
    <col min="5" max="8" width="9" style="8"/>
    <col min="10" max="10" width="9" style="8"/>
  </cols>
  <sheetData>
    <row r="1" spans="1:11" ht="16.5" x14ac:dyDescent="0.2">
      <c r="A1" s="27" t="s">
        <v>0</v>
      </c>
      <c r="B1" s="27"/>
      <c r="C1" s="27"/>
      <c r="D1" s="27"/>
      <c r="G1" s="28" t="s">
        <v>2</v>
      </c>
      <c r="H1" s="28"/>
      <c r="I1" s="28"/>
      <c r="J1" s="28"/>
      <c r="K1" s="28"/>
    </row>
    <row r="2" spans="1:11" ht="16.5" x14ac:dyDescent="0.2">
      <c r="A2" s="29" t="s">
        <v>1</v>
      </c>
      <c r="B2" s="29"/>
      <c r="C2" s="29"/>
      <c r="D2" s="29"/>
      <c r="G2" s="28" t="s">
        <v>3</v>
      </c>
      <c r="H2" s="28"/>
      <c r="I2" s="28"/>
      <c r="J2" s="28"/>
      <c r="K2" s="28"/>
    </row>
    <row r="3" spans="1:11" ht="16.5" x14ac:dyDescent="0.2">
      <c r="A3" s="11"/>
    </row>
    <row r="5" spans="1:11" ht="19.5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">
      <c r="A6" s="26" t="s">
        <v>34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">
      <c r="A7" s="26" t="s">
        <v>20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10" spans="1:11" ht="11.25" customHeight="1" x14ac:dyDescent="0.2">
      <c r="A10" s="31" t="s">
        <v>5</v>
      </c>
      <c r="B10" s="33" t="s">
        <v>6</v>
      </c>
      <c r="C10" s="33" t="s">
        <v>7</v>
      </c>
      <c r="D10" s="33" t="s">
        <v>8</v>
      </c>
      <c r="E10" s="1" t="s">
        <v>9</v>
      </c>
      <c r="F10" s="1" t="s">
        <v>9</v>
      </c>
      <c r="G10" s="1" t="s">
        <v>9</v>
      </c>
      <c r="H10" s="35" t="s">
        <v>13</v>
      </c>
      <c r="I10" s="36"/>
      <c r="J10" s="35" t="s">
        <v>13</v>
      </c>
      <c r="K10" s="36"/>
    </row>
    <row r="11" spans="1:11" ht="30" customHeight="1" x14ac:dyDescent="0.2">
      <c r="A11" s="32"/>
      <c r="B11" s="34"/>
      <c r="C11" s="34"/>
      <c r="D11" s="34"/>
      <c r="E11" s="2" t="s">
        <v>10</v>
      </c>
      <c r="F11" s="2" t="s">
        <v>11</v>
      </c>
      <c r="G11" s="2" t="s">
        <v>12</v>
      </c>
      <c r="H11" s="37" t="s">
        <v>14</v>
      </c>
      <c r="I11" s="38"/>
      <c r="J11" s="37" t="s">
        <v>29</v>
      </c>
      <c r="K11" s="38"/>
    </row>
    <row r="12" spans="1:11" ht="15.75" x14ac:dyDescent="0.2">
      <c r="A12" s="32"/>
      <c r="B12" s="34"/>
      <c r="C12" s="34"/>
      <c r="D12" s="34"/>
      <c r="E12" s="9"/>
      <c r="F12" s="9"/>
      <c r="G12" s="9"/>
      <c r="H12" s="1" t="s">
        <v>9</v>
      </c>
      <c r="I12" s="1" t="s">
        <v>15</v>
      </c>
      <c r="J12" s="1" t="s">
        <v>9</v>
      </c>
      <c r="K12" s="1" t="s">
        <v>15</v>
      </c>
    </row>
    <row r="13" spans="1:11" s="3" customFormat="1" ht="15.75" x14ac:dyDescent="0.25">
      <c r="A13" s="10">
        <v>1</v>
      </c>
      <c r="B13" s="25" t="s">
        <v>141</v>
      </c>
      <c r="C13" s="22" t="s">
        <v>36</v>
      </c>
      <c r="D13" s="23">
        <v>37614</v>
      </c>
      <c r="E13" s="10">
        <v>0</v>
      </c>
      <c r="F13" s="10">
        <v>0</v>
      </c>
      <c r="G13" s="10">
        <v>0</v>
      </c>
      <c r="H13" s="10">
        <v>0</v>
      </c>
      <c r="I13" s="24" t="str">
        <f t="shared" ref="I13:K65" si="0">IF(H13&gt;=90,"Xuất sắc",IF(H13&gt;=80,"Tốt", IF(H13&gt;=65,"Khá",IF(H13&gt;=50,"Trung bình", IF(H13&gt;=35, "Yếu", "Kém")))))</f>
        <v>Kém</v>
      </c>
      <c r="J13" s="10">
        <v>0</v>
      </c>
      <c r="K13" s="24" t="str">
        <f t="shared" si="0"/>
        <v>Kém</v>
      </c>
    </row>
    <row r="14" spans="1:11" s="3" customFormat="1" ht="15.75" x14ac:dyDescent="0.25">
      <c r="A14" s="10">
        <v>2</v>
      </c>
      <c r="B14" s="25" t="s">
        <v>142</v>
      </c>
      <c r="C14" s="22" t="s">
        <v>37</v>
      </c>
      <c r="D14" s="23">
        <v>37424</v>
      </c>
      <c r="E14" s="10">
        <v>80</v>
      </c>
      <c r="F14" s="10">
        <v>90</v>
      </c>
      <c r="G14" s="10">
        <v>90</v>
      </c>
      <c r="H14" s="10">
        <v>90</v>
      </c>
      <c r="I14" s="24" t="str">
        <f t="shared" si="0"/>
        <v>Xuất sắc</v>
      </c>
      <c r="J14" s="10">
        <v>90</v>
      </c>
      <c r="K14" s="24" t="str">
        <f t="shared" si="0"/>
        <v>Xuất sắc</v>
      </c>
    </row>
    <row r="15" spans="1:11" s="3" customFormat="1" ht="15.75" x14ac:dyDescent="0.25">
      <c r="A15" s="10">
        <v>3</v>
      </c>
      <c r="B15" s="25" t="s">
        <v>143</v>
      </c>
      <c r="C15" s="22" t="s">
        <v>38</v>
      </c>
      <c r="D15" s="23">
        <v>37481</v>
      </c>
      <c r="E15" s="10">
        <v>90</v>
      </c>
      <c r="F15" s="10">
        <v>90</v>
      </c>
      <c r="G15" s="10">
        <v>90</v>
      </c>
      <c r="H15" s="10">
        <v>90</v>
      </c>
      <c r="I15" s="24" t="str">
        <f t="shared" si="0"/>
        <v>Xuất sắc</v>
      </c>
      <c r="J15" s="10">
        <v>90</v>
      </c>
      <c r="K15" s="24" t="str">
        <f t="shared" si="0"/>
        <v>Xuất sắc</v>
      </c>
    </row>
    <row r="16" spans="1:11" s="3" customFormat="1" ht="15.75" x14ac:dyDescent="0.25">
      <c r="A16" s="10">
        <v>4</v>
      </c>
      <c r="B16" s="25" t="s">
        <v>144</v>
      </c>
      <c r="C16" s="22" t="s">
        <v>39</v>
      </c>
      <c r="D16" s="23">
        <v>37317</v>
      </c>
      <c r="E16" s="10">
        <v>90</v>
      </c>
      <c r="F16" s="10">
        <v>90</v>
      </c>
      <c r="G16" s="10">
        <v>90</v>
      </c>
      <c r="H16" s="10">
        <v>90</v>
      </c>
      <c r="I16" s="24" t="str">
        <f t="shared" si="0"/>
        <v>Xuất sắc</v>
      </c>
      <c r="J16" s="10">
        <v>90</v>
      </c>
      <c r="K16" s="24" t="str">
        <f t="shared" si="0"/>
        <v>Xuất sắc</v>
      </c>
    </row>
    <row r="17" spans="1:11" s="3" customFormat="1" ht="15.75" x14ac:dyDescent="0.25">
      <c r="A17" s="10">
        <v>5</v>
      </c>
      <c r="B17" s="25" t="s">
        <v>145</v>
      </c>
      <c r="C17" s="22" t="s">
        <v>40</v>
      </c>
      <c r="D17" s="23">
        <v>37316</v>
      </c>
      <c r="E17" s="10">
        <v>90</v>
      </c>
      <c r="F17" s="10">
        <v>90</v>
      </c>
      <c r="G17" s="10">
        <v>90</v>
      </c>
      <c r="H17" s="10">
        <v>90</v>
      </c>
      <c r="I17" s="24" t="str">
        <f t="shared" si="0"/>
        <v>Xuất sắc</v>
      </c>
      <c r="J17" s="10">
        <v>90</v>
      </c>
      <c r="K17" s="24" t="str">
        <f t="shared" si="0"/>
        <v>Xuất sắc</v>
      </c>
    </row>
    <row r="18" spans="1:11" s="3" customFormat="1" ht="15.75" x14ac:dyDescent="0.25">
      <c r="A18" s="10">
        <v>6</v>
      </c>
      <c r="B18" s="25" t="s">
        <v>146</v>
      </c>
      <c r="C18" s="22" t="s">
        <v>41</v>
      </c>
      <c r="D18" s="23">
        <v>37618</v>
      </c>
      <c r="E18" s="10">
        <v>70</v>
      </c>
      <c r="F18" s="10">
        <v>70</v>
      </c>
      <c r="G18" s="10">
        <v>70</v>
      </c>
      <c r="H18" s="10">
        <v>70</v>
      </c>
      <c r="I18" s="24" t="str">
        <f t="shared" si="0"/>
        <v>Khá</v>
      </c>
      <c r="J18" s="10">
        <v>70</v>
      </c>
      <c r="K18" s="24" t="str">
        <f t="shared" si="0"/>
        <v>Khá</v>
      </c>
    </row>
    <row r="19" spans="1:11" s="3" customFormat="1" ht="15.75" x14ac:dyDescent="0.25">
      <c r="A19" s="10">
        <v>7</v>
      </c>
      <c r="B19" s="25" t="s">
        <v>147</v>
      </c>
      <c r="C19" s="22" t="s">
        <v>42</v>
      </c>
      <c r="D19" s="23">
        <v>37518</v>
      </c>
      <c r="E19" s="10">
        <v>92</v>
      </c>
      <c r="F19" s="10">
        <v>92</v>
      </c>
      <c r="G19" s="10">
        <v>92</v>
      </c>
      <c r="H19" s="10">
        <v>92</v>
      </c>
      <c r="I19" s="24" t="str">
        <f t="shared" si="0"/>
        <v>Xuất sắc</v>
      </c>
      <c r="J19" s="10">
        <v>92</v>
      </c>
      <c r="K19" s="24" t="str">
        <f t="shared" si="0"/>
        <v>Xuất sắc</v>
      </c>
    </row>
    <row r="20" spans="1:11" s="3" customFormat="1" ht="15.75" x14ac:dyDescent="0.25">
      <c r="A20" s="10">
        <v>8</v>
      </c>
      <c r="B20" s="25" t="s">
        <v>148</v>
      </c>
      <c r="C20" s="22" t="s">
        <v>43</v>
      </c>
      <c r="D20" s="23">
        <v>37388</v>
      </c>
      <c r="E20" s="10">
        <v>90</v>
      </c>
      <c r="F20" s="10">
        <v>90</v>
      </c>
      <c r="G20" s="10">
        <v>90</v>
      </c>
      <c r="H20" s="10">
        <v>90</v>
      </c>
      <c r="I20" s="24" t="str">
        <f t="shared" si="0"/>
        <v>Xuất sắc</v>
      </c>
      <c r="J20" s="10">
        <v>90</v>
      </c>
      <c r="K20" s="24" t="str">
        <f t="shared" si="0"/>
        <v>Xuất sắc</v>
      </c>
    </row>
    <row r="21" spans="1:11" s="3" customFormat="1" ht="15.75" x14ac:dyDescent="0.25">
      <c r="A21" s="10">
        <v>9</v>
      </c>
      <c r="B21" s="25" t="s">
        <v>149</v>
      </c>
      <c r="C21" s="22" t="s">
        <v>44</v>
      </c>
      <c r="D21" s="23">
        <v>37327</v>
      </c>
      <c r="E21" s="10">
        <v>0</v>
      </c>
      <c r="F21" s="10">
        <v>0</v>
      </c>
      <c r="G21" s="10">
        <v>0</v>
      </c>
      <c r="H21" s="10">
        <v>0</v>
      </c>
      <c r="I21" s="24" t="str">
        <f t="shared" si="0"/>
        <v>Kém</v>
      </c>
      <c r="J21" s="10">
        <v>0</v>
      </c>
      <c r="K21" s="24" t="str">
        <f t="shared" si="0"/>
        <v>Kém</v>
      </c>
    </row>
    <row r="22" spans="1:11" s="3" customFormat="1" ht="15.75" x14ac:dyDescent="0.25">
      <c r="A22" s="10">
        <v>10</v>
      </c>
      <c r="B22" s="25" t="s">
        <v>150</v>
      </c>
      <c r="C22" s="22" t="s">
        <v>45</v>
      </c>
      <c r="D22" s="23">
        <v>37379</v>
      </c>
      <c r="E22" s="10">
        <v>90</v>
      </c>
      <c r="F22" s="10">
        <v>90</v>
      </c>
      <c r="G22" s="10">
        <v>90</v>
      </c>
      <c r="H22" s="10">
        <v>90</v>
      </c>
      <c r="I22" s="24" t="str">
        <f t="shared" si="0"/>
        <v>Xuất sắc</v>
      </c>
      <c r="J22" s="10">
        <v>90</v>
      </c>
      <c r="K22" s="24" t="str">
        <f t="shared" si="0"/>
        <v>Xuất sắc</v>
      </c>
    </row>
    <row r="23" spans="1:11" s="3" customFormat="1" ht="15.75" x14ac:dyDescent="0.25">
      <c r="A23" s="10">
        <v>11</v>
      </c>
      <c r="B23" s="25" t="s">
        <v>151</v>
      </c>
      <c r="C23" s="22" t="s">
        <v>46</v>
      </c>
      <c r="D23" s="23">
        <v>37337</v>
      </c>
      <c r="E23" s="10">
        <v>0</v>
      </c>
      <c r="F23" s="10">
        <v>0</v>
      </c>
      <c r="G23" s="10">
        <v>0</v>
      </c>
      <c r="H23" s="10">
        <v>0</v>
      </c>
      <c r="I23" s="24" t="str">
        <f t="shared" si="0"/>
        <v>Kém</v>
      </c>
      <c r="J23" s="10">
        <v>0</v>
      </c>
      <c r="K23" s="24" t="str">
        <f t="shared" si="0"/>
        <v>Kém</v>
      </c>
    </row>
    <row r="24" spans="1:11" s="3" customFormat="1" ht="15.75" x14ac:dyDescent="0.25">
      <c r="A24" s="10">
        <v>12</v>
      </c>
      <c r="B24" s="25" t="s">
        <v>152</v>
      </c>
      <c r="C24" s="22" t="s">
        <v>47</v>
      </c>
      <c r="D24" s="23">
        <v>37547</v>
      </c>
      <c r="E24" s="10">
        <v>70</v>
      </c>
      <c r="F24" s="10">
        <v>80</v>
      </c>
      <c r="G24" s="10">
        <v>80</v>
      </c>
      <c r="H24" s="10">
        <v>80</v>
      </c>
      <c r="I24" s="24" t="str">
        <f t="shared" si="0"/>
        <v>Tốt</v>
      </c>
      <c r="J24" s="10">
        <v>80</v>
      </c>
      <c r="K24" s="24" t="str">
        <f t="shared" si="0"/>
        <v>Tốt</v>
      </c>
    </row>
    <row r="25" spans="1:11" s="3" customFormat="1" ht="15.75" x14ac:dyDescent="0.25">
      <c r="A25" s="10">
        <v>13</v>
      </c>
      <c r="B25" s="25" t="s">
        <v>153</v>
      </c>
      <c r="C25" s="22" t="s">
        <v>48</v>
      </c>
      <c r="D25" s="23">
        <v>37002</v>
      </c>
      <c r="E25" s="10">
        <v>70</v>
      </c>
      <c r="F25" s="10">
        <v>80</v>
      </c>
      <c r="G25" s="10">
        <v>80</v>
      </c>
      <c r="H25" s="10">
        <v>80</v>
      </c>
      <c r="I25" s="24" t="str">
        <f t="shared" si="0"/>
        <v>Tốt</v>
      </c>
      <c r="J25" s="10">
        <v>80</v>
      </c>
      <c r="K25" s="24" t="str">
        <f t="shared" si="0"/>
        <v>Tốt</v>
      </c>
    </row>
    <row r="26" spans="1:11" s="3" customFormat="1" ht="15.75" x14ac:dyDescent="0.25">
      <c r="A26" s="10">
        <v>14</v>
      </c>
      <c r="B26" s="25" t="s">
        <v>154</v>
      </c>
      <c r="C26" s="22" t="s">
        <v>49</v>
      </c>
      <c r="D26" s="23">
        <v>37300</v>
      </c>
      <c r="E26" s="10">
        <v>80</v>
      </c>
      <c r="F26" s="10">
        <v>80</v>
      </c>
      <c r="G26" s="10">
        <v>80</v>
      </c>
      <c r="H26" s="10">
        <v>80</v>
      </c>
      <c r="I26" s="24" t="str">
        <f t="shared" si="0"/>
        <v>Tốt</v>
      </c>
      <c r="J26" s="10">
        <v>80</v>
      </c>
      <c r="K26" s="24" t="str">
        <f t="shared" si="0"/>
        <v>Tốt</v>
      </c>
    </row>
    <row r="27" spans="1:11" s="3" customFormat="1" ht="15.75" x14ac:dyDescent="0.25">
      <c r="A27" s="10">
        <v>15</v>
      </c>
      <c r="B27" s="25" t="s">
        <v>155</v>
      </c>
      <c r="C27" s="22" t="s">
        <v>50</v>
      </c>
      <c r="D27" s="23">
        <v>37517</v>
      </c>
      <c r="E27" s="10">
        <v>70</v>
      </c>
      <c r="F27" s="10">
        <v>70</v>
      </c>
      <c r="G27" s="10">
        <v>70</v>
      </c>
      <c r="H27" s="10">
        <v>70</v>
      </c>
      <c r="I27" s="24" t="str">
        <f t="shared" si="0"/>
        <v>Khá</v>
      </c>
      <c r="J27" s="10">
        <v>70</v>
      </c>
      <c r="K27" s="24" t="str">
        <f t="shared" si="0"/>
        <v>Khá</v>
      </c>
    </row>
    <row r="28" spans="1:11" s="3" customFormat="1" ht="15.75" x14ac:dyDescent="0.25">
      <c r="A28" s="10">
        <v>16</v>
      </c>
      <c r="B28" s="25" t="s">
        <v>156</v>
      </c>
      <c r="C28" s="22" t="s">
        <v>51</v>
      </c>
      <c r="D28" s="23">
        <v>37318</v>
      </c>
      <c r="E28" s="10">
        <v>80</v>
      </c>
      <c r="F28" s="10">
        <v>90</v>
      </c>
      <c r="G28" s="10">
        <v>90</v>
      </c>
      <c r="H28" s="10">
        <v>90</v>
      </c>
      <c r="I28" s="24" t="str">
        <f t="shared" si="0"/>
        <v>Xuất sắc</v>
      </c>
      <c r="J28" s="10">
        <v>90</v>
      </c>
      <c r="K28" s="24" t="str">
        <f t="shared" si="0"/>
        <v>Xuất sắc</v>
      </c>
    </row>
    <row r="29" spans="1:11" s="3" customFormat="1" ht="15.75" x14ac:dyDescent="0.25">
      <c r="A29" s="10">
        <v>17</v>
      </c>
      <c r="B29" s="25" t="s">
        <v>157</v>
      </c>
      <c r="C29" s="22" t="s">
        <v>52</v>
      </c>
      <c r="D29" s="23">
        <v>37596</v>
      </c>
      <c r="E29" s="10">
        <v>94</v>
      </c>
      <c r="F29" s="10">
        <v>92</v>
      </c>
      <c r="G29" s="10">
        <v>92</v>
      </c>
      <c r="H29" s="10">
        <v>92</v>
      </c>
      <c r="I29" s="24" t="str">
        <f t="shared" si="0"/>
        <v>Xuất sắc</v>
      </c>
      <c r="J29" s="10">
        <v>92</v>
      </c>
      <c r="K29" s="24" t="str">
        <f t="shared" si="0"/>
        <v>Xuất sắc</v>
      </c>
    </row>
    <row r="30" spans="1:11" s="3" customFormat="1" ht="15.75" x14ac:dyDescent="0.25">
      <c r="A30" s="10">
        <v>18</v>
      </c>
      <c r="B30" s="25" t="s">
        <v>158</v>
      </c>
      <c r="C30" s="22" t="s">
        <v>53</v>
      </c>
      <c r="D30" s="23">
        <v>37347</v>
      </c>
      <c r="E30" s="10">
        <v>90</v>
      </c>
      <c r="F30" s="10">
        <v>90</v>
      </c>
      <c r="G30" s="10">
        <v>90</v>
      </c>
      <c r="H30" s="10">
        <v>90</v>
      </c>
      <c r="I30" s="24" t="str">
        <f t="shared" si="0"/>
        <v>Xuất sắc</v>
      </c>
      <c r="J30" s="10">
        <v>90</v>
      </c>
      <c r="K30" s="24" t="str">
        <f t="shared" si="0"/>
        <v>Xuất sắc</v>
      </c>
    </row>
    <row r="31" spans="1:11" s="3" customFormat="1" ht="15.75" x14ac:dyDescent="0.25">
      <c r="A31" s="10">
        <v>19</v>
      </c>
      <c r="B31" s="25" t="s">
        <v>159</v>
      </c>
      <c r="C31" s="22" t="s">
        <v>54</v>
      </c>
      <c r="D31" s="23">
        <v>37597</v>
      </c>
      <c r="E31" s="10">
        <v>70</v>
      </c>
      <c r="F31" s="10">
        <v>80</v>
      </c>
      <c r="G31" s="10">
        <v>80</v>
      </c>
      <c r="H31" s="10">
        <v>80</v>
      </c>
      <c r="I31" s="24" t="str">
        <f t="shared" si="0"/>
        <v>Tốt</v>
      </c>
      <c r="J31" s="10">
        <v>80</v>
      </c>
      <c r="K31" s="24" t="str">
        <f t="shared" si="0"/>
        <v>Tốt</v>
      </c>
    </row>
    <row r="32" spans="1:11" s="3" customFormat="1" ht="15.75" x14ac:dyDescent="0.25">
      <c r="A32" s="10">
        <v>20</v>
      </c>
      <c r="B32" s="25" t="s">
        <v>160</v>
      </c>
      <c r="C32" s="22" t="s">
        <v>55</v>
      </c>
      <c r="D32" s="23">
        <v>37548</v>
      </c>
      <c r="E32" s="10">
        <v>80</v>
      </c>
      <c r="F32" s="10">
        <v>80</v>
      </c>
      <c r="G32" s="10">
        <v>80</v>
      </c>
      <c r="H32" s="10">
        <v>80</v>
      </c>
      <c r="I32" s="24" t="str">
        <f t="shared" si="0"/>
        <v>Tốt</v>
      </c>
      <c r="J32" s="10">
        <v>80</v>
      </c>
      <c r="K32" s="24" t="str">
        <f t="shared" si="0"/>
        <v>Tốt</v>
      </c>
    </row>
    <row r="33" spans="1:11" s="3" customFormat="1" ht="15.75" x14ac:dyDescent="0.25">
      <c r="A33" s="10">
        <v>21</v>
      </c>
      <c r="B33" s="25" t="s">
        <v>161</v>
      </c>
      <c r="C33" s="22" t="s">
        <v>56</v>
      </c>
      <c r="D33" s="23">
        <v>37290</v>
      </c>
      <c r="E33" s="10">
        <v>80</v>
      </c>
      <c r="F33" s="10">
        <v>90</v>
      </c>
      <c r="G33" s="10">
        <v>90</v>
      </c>
      <c r="H33" s="10">
        <v>90</v>
      </c>
      <c r="I33" s="24" t="str">
        <f t="shared" si="0"/>
        <v>Xuất sắc</v>
      </c>
      <c r="J33" s="10">
        <v>90</v>
      </c>
      <c r="K33" s="24" t="str">
        <f t="shared" si="0"/>
        <v>Xuất sắc</v>
      </c>
    </row>
    <row r="34" spans="1:11" s="3" customFormat="1" ht="15.75" x14ac:dyDescent="0.25">
      <c r="A34" s="10">
        <v>22</v>
      </c>
      <c r="B34" s="25" t="s">
        <v>162</v>
      </c>
      <c r="C34" s="22" t="s">
        <v>57</v>
      </c>
      <c r="D34" s="23">
        <v>37371</v>
      </c>
      <c r="E34" s="10">
        <v>80</v>
      </c>
      <c r="F34" s="10">
        <v>80</v>
      </c>
      <c r="G34" s="10">
        <v>80</v>
      </c>
      <c r="H34" s="10">
        <v>80</v>
      </c>
      <c r="I34" s="24" t="str">
        <f t="shared" si="0"/>
        <v>Tốt</v>
      </c>
      <c r="J34" s="10">
        <v>80</v>
      </c>
      <c r="K34" s="24" t="str">
        <f t="shared" si="0"/>
        <v>Tốt</v>
      </c>
    </row>
    <row r="35" spans="1:11" s="3" customFormat="1" ht="15.75" x14ac:dyDescent="0.25">
      <c r="A35" s="10">
        <v>23</v>
      </c>
      <c r="B35" s="25" t="s">
        <v>163</v>
      </c>
      <c r="C35" s="22" t="s">
        <v>58</v>
      </c>
      <c r="D35" s="23">
        <v>37510</v>
      </c>
      <c r="E35" s="10">
        <v>90</v>
      </c>
      <c r="F35" s="10">
        <v>90</v>
      </c>
      <c r="G35" s="10">
        <v>90</v>
      </c>
      <c r="H35" s="10">
        <v>90</v>
      </c>
      <c r="I35" s="24" t="str">
        <f t="shared" si="0"/>
        <v>Xuất sắc</v>
      </c>
      <c r="J35" s="10">
        <v>90</v>
      </c>
      <c r="K35" s="24" t="str">
        <f t="shared" si="0"/>
        <v>Xuất sắc</v>
      </c>
    </row>
    <row r="36" spans="1:11" s="3" customFormat="1" ht="15.75" x14ac:dyDescent="0.25">
      <c r="A36" s="10">
        <v>24</v>
      </c>
      <c r="B36" s="25" t="s">
        <v>164</v>
      </c>
      <c r="C36" s="22" t="s">
        <v>59</v>
      </c>
      <c r="D36" s="23">
        <v>37527</v>
      </c>
      <c r="E36" s="10">
        <v>80</v>
      </c>
      <c r="F36" s="10">
        <v>90</v>
      </c>
      <c r="G36" s="10">
        <v>90</v>
      </c>
      <c r="H36" s="10">
        <v>90</v>
      </c>
      <c r="I36" s="24" t="str">
        <f t="shared" si="0"/>
        <v>Xuất sắc</v>
      </c>
      <c r="J36" s="10">
        <v>90</v>
      </c>
      <c r="K36" s="24" t="str">
        <f t="shared" si="0"/>
        <v>Xuất sắc</v>
      </c>
    </row>
    <row r="37" spans="1:11" s="3" customFormat="1" ht="15.75" x14ac:dyDescent="0.25">
      <c r="A37" s="10">
        <v>25</v>
      </c>
      <c r="B37" s="25" t="s">
        <v>165</v>
      </c>
      <c r="C37" s="22" t="s">
        <v>60</v>
      </c>
      <c r="D37" s="23">
        <v>37459</v>
      </c>
      <c r="E37" s="10">
        <v>90</v>
      </c>
      <c r="F37" s="10">
        <v>90</v>
      </c>
      <c r="G37" s="10">
        <v>90</v>
      </c>
      <c r="H37" s="10">
        <v>90</v>
      </c>
      <c r="I37" s="24" t="str">
        <f t="shared" si="0"/>
        <v>Xuất sắc</v>
      </c>
      <c r="J37" s="10">
        <v>90</v>
      </c>
      <c r="K37" s="24" t="str">
        <f t="shared" si="0"/>
        <v>Xuất sắc</v>
      </c>
    </row>
    <row r="38" spans="1:11" s="3" customFormat="1" ht="15.75" x14ac:dyDescent="0.25">
      <c r="A38" s="10">
        <v>26</v>
      </c>
      <c r="B38" s="25" t="s">
        <v>166</v>
      </c>
      <c r="C38" s="22" t="s">
        <v>61</v>
      </c>
      <c r="D38" s="23">
        <v>37515</v>
      </c>
      <c r="E38" s="10">
        <v>70</v>
      </c>
      <c r="F38" s="10">
        <v>70</v>
      </c>
      <c r="G38" s="10">
        <v>70</v>
      </c>
      <c r="H38" s="10">
        <v>70</v>
      </c>
      <c r="I38" s="24" t="str">
        <f t="shared" si="0"/>
        <v>Khá</v>
      </c>
      <c r="J38" s="10">
        <v>70</v>
      </c>
      <c r="K38" s="24" t="str">
        <f t="shared" si="0"/>
        <v>Khá</v>
      </c>
    </row>
    <row r="39" spans="1:11" s="3" customFormat="1" ht="15.75" x14ac:dyDescent="0.25">
      <c r="A39" s="10">
        <v>27</v>
      </c>
      <c r="B39" s="25" t="s">
        <v>167</v>
      </c>
      <c r="C39" s="22" t="s">
        <v>62</v>
      </c>
      <c r="D39" s="23">
        <v>37356</v>
      </c>
      <c r="E39" s="10">
        <v>0</v>
      </c>
      <c r="F39" s="10">
        <v>0</v>
      </c>
      <c r="G39" s="10">
        <v>0</v>
      </c>
      <c r="H39" s="10">
        <v>0</v>
      </c>
      <c r="I39" s="24" t="str">
        <f t="shared" si="0"/>
        <v>Kém</v>
      </c>
      <c r="J39" s="10">
        <v>0</v>
      </c>
      <c r="K39" s="24" t="str">
        <f t="shared" si="0"/>
        <v>Kém</v>
      </c>
    </row>
    <row r="40" spans="1:11" s="3" customFormat="1" ht="15.75" x14ac:dyDescent="0.25">
      <c r="A40" s="10">
        <v>28</v>
      </c>
      <c r="B40" s="25" t="s">
        <v>168</v>
      </c>
      <c r="C40" s="22" t="s">
        <v>63</v>
      </c>
      <c r="D40" s="23">
        <v>37385</v>
      </c>
      <c r="E40" s="10">
        <v>0</v>
      </c>
      <c r="F40" s="10">
        <v>0</v>
      </c>
      <c r="G40" s="10">
        <v>0</v>
      </c>
      <c r="H40" s="10">
        <v>0</v>
      </c>
      <c r="I40" s="24" t="str">
        <f t="shared" si="0"/>
        <v>Kém</v>
      </c>
      <c r="J40" s="10">
        <v>0</v>
      </c>
      <c r="K40" s="24" t="str">
        <f t="shared" si="0"/>
        <v>Kém</v>
      </c>
    </row>
    <row r="41" spans="1:11" s="3" customFormat="1" ht="15.75" x14ac:dyDescent="0.25">
      <c r="A41" s="10">
        <v>29</v>
      </c>
      <c r="B41" s="25" t="s">
        <v>169</v>
      </c>
      <c r="C41" s="22" t="s">
        <v>64</v>
      </c>
      <c r="D41" s="23">
        <v>37489</v>
      </c>
      <c r="E41" s="10">
        <v>70</v>
      </c>
      <c r="F41" s="10">
        <v>80</v>
      </c>
      <c r="G41" s="10">
        <v>80</v>
      </c>
      <c r="H41" s="10">
        <v>80</v>
      </c>
      <c r="I41" s="24" t="str">
        <f t="shared" si="0"/>
        <v>Tốt</v>
      </c>
      <c r="J41" s="10">
        <v>80</v>
      </c>
      <c r="K41" s="24" t="str">
        <f t="shared" si="0"/>
        <v>Tốt</v>
      </c>
    </row>
    <row r="42" spans="1:11" s="3" customFormat="1" ht="15.75" x14ac:dyDescent="0.25">
      <c r="A42" s="10">
        <v>30</v>
      </c>
      <c r="B42" s="25" t="s">
        <v>170</v>
      </c>
      <c r="C42" s="22" t="s">
        <v>65</v>
      </c>
      <c r="D42" s="23">
        <v>37461</v>
      </c>
      <c r="E42" s="10">
        <v>0</v>
      </c>
      <c r="F42" s="10">
        <v>0</v>
      </c>
      <c r="G42" s="10">
        <v>0</v>
      </c>
      <c r="H42" s="10">
        <v>0</v>
      </c>
      <c r="I42" s="24" t="str">
        <f t="shared" si="0"/>
        <v>Kém</v>
      </c>
      <c r="J42" s="10">
        <v>0</v>
      </c>
      <c r="K42" s="24" t="str">
        <f t="shared" si="0"/>
        <v>Kém</v>
      </c>
    </row>
    <row r="43" spans="1:11" s="3" customFormat="1" ht="15.75" x14ac:dyDescent="0.25">
      <c r="A43" s="10">
        <v>31</v>
      </c>
      <c r="B43" s="25" t="s">
        <v>171</v>
      </c>
      <c r="C43" s="22" t="s">
        <v>66</v>
      </c>
      <c r="D43" s="23">
        <v>37273</v>
      </c>
      <c r="E43" s="10">
        <v>90</v>
      </c>
      <c r="F43" s="10">
        <v>90</v>
      </c>
      <c r="G43" s="10">
        <v>90</v>
      </c>
      <c r="H43" s="10">
        <v>90</v>
      </c>
      <c r="I43" s="24" t="str">
        <f t="shared" si="0"/>
        <v>Xuất sắc</v>
      </c>
      <c r="J43" s="10">
        <v>90</v>
      </c>
      <c r="K43" s="24" t="str">
        <f t="shared" si="0"/>
        <v>Xuất sắc</v>
      </c>
    </row>
    <row r="44" spans="1:11" s="3" customFormat="1" ht="15.75" x14ac:dyDescent="0.25">
      <c r="A44" s="10">
        <v>32</v>
      </c>
      <c r="B44" s="25" t="s">
        <v>172</v>
      </c>
      <c r="C44" s="22" t="s">
        <v>67</v>
      </c>
      <c r="D44" s="23">
        <v>37497</v>
      </c>
      <c r="E44" s="10">
        <v>92</v>
      </c>
      <c r="F44" s="10">
        <v>92</v>
      </c>
      <c r="G44" s="10">
        <v>92</v>
      </c>
      <c r="H44" s="10">
        <v>92</v>
      </c>
      <c r="I44" s="24" t="str">
        <f t="shared" si="0"/>
        <v>Xuất sắc</v>
      </c>
      <c r="J44" s="10">
        <v>92</v>
      </c>
      <c r="K44" s="24" t="str">
        <f t="shared" si="0"/>
        <v>Xuất sắc</v>
      </c>
    </row>
    <row r="45" spans="1:11" s="3" customFormat="1" ht="15.75" x14ac:dyDescent="0.25">
      <c r="A45" s="10">
        <v>33</v>
      </c>
      <c r="B45" s="25" t="s">
        <v>173</v>
      </c>
      <c r="C45" s="22" t="s">
        <v>68</v>
      </c>
      <c r="D45" s="23">
        <v>37539</v>
      </c>
      <c r="E45" s="10">
        <v>80</v>
      </c>
      <c r="F45" s="10">
        <v>90</v>
      </c>
      <c r="G45" s="10">
        <v>90</v>
      </c>
      <c r="H45" s="10">
        <v>90</v>
      </c>
      <c r="I45" s="24" t="str">
        <f t="shared" si="0"/>
        <v>Xuất sắc</v>
      </c>
      <c r="J45" s="10">
        <v>90</v>
      </c>
      <c r="K45" s="24" t="str">
        <f t="shared" si="0"/>
        <v>Xuất sắc</v>
      </c>
    </row>
    <row r="46" spans="1:11" s="3" customFormat="1" ht="15.75" x14ac:dyDescent="0.25">
      <c r="A46" s="10">
        <v>34</v>
      </c>
      <c r="B46" s="25" t="s">
        <v>174</v>
      </c>
      <c r="C46" s="22" t="s">
        <v>69</v>
      </c>
      <c r="D46" s="23">
        <v>37411</v>
      </c>
      <c r="E46" s="10">
        <v>80</v>
      </c>
      <c r="F46" s="10">
        <v>90</v>
      </c>
      <c r="G46" s="10">
        <v>90</v>
      </c>
      <c r="H46" s="10">
        <v>90</v>
      </c>
      <c r="I46" s="24" t="str">
        <f t="shared" si="0"/>
        <v>Xuất sắc</v>
      </c>
      <c r="J46" s="10">
        <v>90</v>
      </c>
      <c r="K46" s="24" t="str">
        <f t="shared" si="0"/>
        <v>Xuất sắc</v>
      </c>
    </row>
    <row r="47" spans="1:11" s="3" customFormat="1" ht="15.75" x14ac:dyDescent="0.25">
      <c r="A47" s="10">
        <v>35</v>
      </c>
      <c r="B47" s="25" t="s">
        <v>175</v>
      </c>
      <c r="C47" s="22" t="s">
        <v>70</v>
      </c>
      <c r="D47" s="23">
        <v>37462</v>
      </c>
      <c r="E47" s="10">
        <v>90</v>
      </c>
      <c r="F47" s="10">
        <v>90</v>
      </c>
      <c r="G47" s="10">
        <v>90</v>
      </c>
      <c r="H47" s="10">
        <v>90</v>
      </c>
      <c r="I47" s="24" t="str">
        <f t="shared" si="0"/>
        <v>Xuất sắc</v>
      </c>
      <c r="J47" s="10">
        <v>90</v>
      </c>
      <c r="K47" s="24" t="str">
        <f t="shared" si="0"/>
        <v>Xuất sắc</v>
      </c>
    </row>
    <row r="48" spans="1:11" s="3" customFormat="1" ht="15.75" x14ac:dyDescent="0.25">
      <c r="A48" s="10">
        <v>36</v>
      </c>
      <c r="B48" s="25" t="s">
        <v>176</v>
      </c>
      <c r="C48" s="22" t="s">
        <v>71</v>
      </c>
      <c r="D48" s="23">
        <v>37583</v>
      </c>
      <c r="E48" s="10">
        <v>80</v>
      </c>
      <c r="F48" s="10">
        <v>80</v>
      </c>
      <c r="G48" s="10">
        <v>80</v>
      </c>
      <c r="H48" s="10">
        <v>80</v>
      </c>
      <c r="I48" s="24" t="str">
        <f t="shared" si="0"/>
        <v>Tốt</v>
      </c>
      <c r="J48" s="10">
        <v>80</v>
      </c>
      <c r="K48" s="24" t="str">
        <f t="shared" si="0"/>
        <v>Tốt</v>
      </c>
    </row>
    <row r="49" spans="1:11" s="3" customFormat="1" ht="15.75" x14ac:dyDescent="0.25">
      <c r="A49" s="10">
        <v>37</v>
      </c>
      <c r="B49" s="25" t="s">
        <v>177</v>
      </c>
      <c r="C49" s="22" t="s">
        <v>72</v>
      </c>
      <c r="D49" s="23">
        <v>37323</v>
      </c>
      <c r="E49" s="10">
        <v>90</v>
      </c>
      <c r="F49" s="10">
        <v>90</v>
      </c>
      <c r="G49" s="10">
        <v>90</v>
      </c>
      <c r="H49" s="10">
        <v>90</v>
      </c>
      <c r="I49" s="24" t="str">
        <f t="shared" si="0"/>
        <v>Xuất sắc</v>
      </c>
      <c r="J49" s="10">
        <v>90</v>
      </c>
      <c r="K49" s="24" t="str">
        <f t="shared" si="0"/>
        <v>Xuất sắc</v>
      </c>
    </row>
    <row r="50" spans="1:11" s="3" customFormat="1" ht="15.75" x14ac:dyDescent="0.25">
      <c r="A50" s="10">
        <v>38</v>
      </c>
      <c r="B50" s="25" t="s">
        <v>178</v>
      </c>
      <c r="C50" s="22" t="s">
        <v>73</v>
      </c>
      <c r="D50" s="23">
        <v>37454</v>
      </c>
      <c r="E50" s="10">
        <v>90</v>
      </c>
      <c r="F50" s="10">
        <v>90</v>
      </c>
      <c r="G50" s="10">
        <v>90</v>
      </c>
      <c r="H50" s="10">
        <v>90</v>
      </c>
      <c r="I50" s="24" t="str">
        <f t="shared" si="0"/>
        <v>Xuất sắc</v>
      </c>
      <c r="J50" s="10">
        <v>90</v>
      </c>
      <c r="K50" s="24" t="str">
        <f t="shared" si="0"/>
        <v>Xuất sắc</v>
      </c>
    </row>
    <row r="51" spans="1:11" s="3" customFormat="1" ht="15.75" x14ac:dyDescent="0.25">
      <c r="A51" s="10">
        <v>39</v>
      </c>
      <c r="B51" s="25" t="s">
        <v>179</v>
      </c>
      <c r="C51" s="22" t="s">
        <v>74</v>
      </c>
      <c r="D51" s="23">
        <v>37554</v>
      </c>
      <c r="E51" s="10">
        <v>90</v>
      </c>
      <c r="F51" s="10">
        <v>90</v>
      </c>
      <c r="G51" s="10">
        <v>90</v>
      </c>
      <c r="H51" s="10">
        <v>90</v>
      </c>
      <c r="I51" s="24" t="str">
        <f t="shared" si="0"/>
        <v>Xuất sắc</v>
      </c>
      <c r="J51" s="10">
        <v>90</v>
      </c>
      <c r="K51" s="24" t="str">
        <f t="shared" si="0"/>
        <v>Xuất sắc</v>
      </c>
    </row>
    <row r="52" spans="1:11" s="3" customFormat="1" ht="15.75" x14ac:dyDescent="0.25">
      <c r="A52" s="10">
        <v>40</v>
      </c>
      <c r="B52" s="25" t="s">
        <v>180</v>
      </c>
      <c r="C52" s="22" t="s">
        <v>75</v>
      </c>
      <c r="D52" s="23">
        <v>37212</v>
      </c>
      <c r="E52" s="10">
        <v>90</v>
      </c>
      <c r="F52" s="10">
        <v>90</v>
      </c>
      <c r="G52" s="10">
        <v>90</v>
      </c>
      <c r="H52" s="10">
        <v>90</v>
      </c>
      <c r="I52" s="24" t="str">
        <f t="shared" si="0"/>
        <v>Xuất sắc</v>
      </c>
      <c r="J52" s="10">
        <v>90</v>
      </c>
      <c r="K52" s="24" t="str">
        <f t="shared" si="0"/>
        <v>Xuất sắc</v>
      </c>
    </row>
    <row r="53" spans="1:11" s="3" customFormat="1" ht="15.75" x14ac:dyDescent="0.25">
      <c r="A53" s="10">
        <v>41</v>
      </c>
      <c r="B53" s="25" t="s">
        <v>181</v>
      </c>
      <c r="C53" s="22" t="s">
        <v>76</v>
      </c>
      <c r="D53" s="23">
        <v>37504</v>
      </c>
      <c r="E53" s="10">
        <v>70</v>
      </c>
      <c r="F53" s="10">
        <v>80</v>
      </c>
      <c r="G53" s="10">
        <v>80</v>
      </c>
      <c r="H53" s="10">
        <v>80</v>
      </c>
      <c r="I53" s="24" t="str">
        <f t="shared" si="0"/>
        <v>Tốt</v>
      </c>
      <c r="J53" s="10">
        <v>80</v>
      </c>
      <c r="K53" s="24" t="str">
        <f t="shared" si="0"/>
        <v>Tốt</v>
      </c>
    </row>
    <row r="54" spans="1:11" s="3" customFormat="1" ht="15.75" x14ac:dyDescent="0.25">
      <c r="A54" s="10">
        <v>42</v>
      </c>
      <c r="B54" s="25" t="s">
        <v>182</v>
      </c>
      <c r="C54" s="22" t="s">
        <v>77</v>
      </c>
      <c r="D54" s="23">
        <v>37544</v>
      </c>
      <c r="E54" s="10">
        <v>79</v>
      </c>
      <c r="F54" s="10">
        <v>79</v>
      </c>
      <c r="G54" s="10">
        <v>79</v>
      </c>
      <c r="H54" s="10">
        <v>79</v>
      </c>
      <c r="I54" s="24" t="str">
        <f t="shared" si="0"/>
        <v>Khá</v>
      </c>
      <c r="J54" s="10">
        <v>79</v>
      </c>
      <c r="K54" s="24" t="str">
        <f t="shared" si="0"/>
        <v>Khá</v>
      </c>
    </row>
    <row r="55" spans="1:11" s="3" customFormat="1" ht="15.75" x14ac:dyDescent="0.25">
      <c r="A55" s="10">
        <v>43</v>
      </c>
      <c r="B55" s="25" t="s">
        <v>183</v>
      </c>
      <c r="C55" s="22" t="s">
        <v>78</v>
      </c>
      <c r="D55" s="23">
        <v>37282</v>
      </c>
      <c r="E55" s="10">
        <v>80</v>
      </c>
      <c r="F55" s="10">
        <v>90</v>
      </c>
      <c r="G55" s="10">
        <v>90</v>
      </c>
      <c r="H55" s="10">
        <v>90</v>
      </c>
      <c r="I55" s="24" t="str">
        <f t="shared" si="0"/>
        <v>Xuất sắc</v>
      </c>
      <c r="J55" s="10">
        <v>90</v>
      </c>
      <c r="K55" s="24" t="str">
        <f t="shared" si="0"/>
        <v>Xuất sắc</v>
      </c>
    </row>
    <row r="56" spans="1:11" s="3" customFormat="1" ht="15.75" x14ac:dyDescent="0.25">
      <c r="A56" s="10">
        <v>44</v>
      </c>
      <c r="B56" s="25" t="s">
        <v>184</v>
      </c>
      <c r="C56" s="22" t="s">
        <v>79</v>
      </c>
      <c r="D56" s="23">
        <v>37542</v>
      </c>
      <c r="E56" s="10">
        <v>70</v>
      </c>
      <c r="F56" s="10">
        <v>80</v>
      </c>
      <c r="G56" s="10">
        <v>80</v>
      </c>
      <c r="H56" s="10">
        <v>80</v>
      </c>
      <c r="I56" s="24" t="str">
        <f t="shared" si="0"/>
        <v>Tốt</v>
      </c>
      <c r="J56" s="10">
        <v>80</v>
      </c>
      <c r="K56" s="24" t="str">
        <f t="shared" si="0"/>
        <v>Tốt</v>
      </c>
    </row>
    <row r="57" spans="1:11" s="3" customFormat="1" ht="15.75" x14ac:dyDescent="0.25">
      <c r="A57" s="10">
        <v>45</v>
      </c>
      <c r="B57" s="25" t="s">
        <v>185</v>
      </c>
      <c r="C57" s="22" t="s">
        <v>80</v>
      </c>
      <c r="D57" s="23">
        <v>37342</v>
      </c>
      <c r="E57" s="10">
        <v>90</v>
      </c>
      <c r="F57" s="10">
        <v>90</v>
      </c>
      <c r="G57" s="10">
        <v>90</v>
      </c>
      <c r="H57" s="10">
        <v>90</v>
      </c>
      <c r="I57" s="24" t="str">
        <f t="shared" si="0"/>
        <v>Xuất sắc</v>
      </c>
      <c r="J57" s="10">
        <v>90</v>
      </c>
      <c r="K57" s="24" t="str">
        <f t="shared" si="0"/>
        <v>Xuất sắc</v>
      </c>
    </row>
    <row r="58" spans="1:11" s="3" customFormat="1" ht="15.75" x14ac:dyDescent="0.25">
      <c r="A58" s="10">
        <v>46</v>
      </c>
      <c r="B58" s="25" t="s">
        <v>186</v>
      </c>
      <c r="C58" s="22" t="s">
        <v>81</v>
      </c>
      <c r="D58" s="23">
        <v>37541</v>
      </c>
      <c r="E58" s="10">
        <v>90</v>
      </c>
      <c r="F58" s="10">
        <v>90</v>
      </c>
      <c r="G58" s="10">
        <v>90</v>
      </c>
      <c r="H58" s="10">
        <v>90</v>
      </c>
      <c r="I58" s="24" t="str">
        <f t="shared" si="0"/>
        <v>Xuất sắc</v>
      </c>
      <c r="J58" s="10">
        <v>90</v>
      </c>
      <c r="K58" s="24" t="str">
        <f t="shared" si="0"/>
        <v>Xuất sắc</v>
      </c>
    </row>
    <row r="59" spans="1:11" s="3" customFormat="1" ht="15.75" x14ac:dyDescent="0.25">
      <c r="A59" s="10">
        <v>47</v>
      </c>
      <c r="B59" s="25" t="s">
        <v>187</v>
      </c>
      <c r="C59" s="22" t="s">
        <v>82</v>
      </c>
      <c r="D59" s="23">
        <v>37525</v>
      </c>
      <c r="E59" s="10">
        <v>90</v>
      </c>
      <c r="F59" s="10">
        <v>90</v>
      </c>
      <c r="G59" s="10">
        <v>90</v>
      </c>
      <c r="H59" s="10">
        <v>90</v>
      </c>
      <c r="I59" s="24" t="str">
        <f t="shared" si="0"/>
        <v>Xuất sắc</v>
      </c>
      <c r="J59" s="10">
        <v>90</v>
      </c>
      <c r="K59" s="24" t="str">
        <f t="shared" si="0"/>
        <v>Xuất sắc</v>
      </c>
    </row>
    <row r="60" spans="1:11" s="3" customFormat="1" ht="15.75" x14ac:dyDescent="0.25">
      <c r="A60" s="10">
        <v>48</v>
      </c>
      <c r="B60" s="25" t="s">
        <v>188</v>
      </c>
      <c r="C60" s="22" t="s">
        <v>83</v>
      </c>
      <c r="D60" s="23">
        <v>37425</v>
      </c>
      <c r="E60" s="10">
        <v>67</v>
      </c>
      <c r="F60" s="10">
        <v>67</v>
      </c>
      <c r="G60" s="10">
        <v>67</v>
      </c>
      <c r="H60" s="10">
        <v>67</v>
      </c>
      <c r="I60" s="24" t="str">
        <f t="shared" si="0"/>
        <v>Khá</v>
      </c>
      <c r="J60" s="10">
        <v>67</v>
      </c>
      <c r="K60" s="24" t="str">
        <f t="shared" si="0"/>
        <v>Khá</v>
      </c>
    </row>
    <row r="61" spans="1:11" s="3" customFormat="1" ht="15.75" x14ac:dyDescent="0.25">
      <c r="A61" s="10">
        <v>49</v>
      </c>
      <c r="B61" s="25" t="s">
        <v>189</v>
      </c>
      <c r="C61" s="22" t="s">
        <v>84</v>
      </c>
      <c r="D61" s="23">
        <v>36977</v>
      </c>
      <c r="E61" s="10">
        <v>80</v>
      </c>
      <c r="F61" s="10">
        <v>80</v>
      </c>
      <c r="G61" s="10">
        <v>80</v>
      </c>
      <c r="H61" s="10">
        <v>80</v>
      </c>
      <c r="I61" s="24" t="str">
        <f t="shared" si="0"/>
        <v>Tốt</v>
      </c>
      <c r="J61" s="10">
        <v>80</v>
      </c>
      <c r="K61" s="24" t="str">
        <f t="shared" si="0"/>
        <v>Tốt</v>
      </c>
    </row>
    <row r="62" spans="1:11" s="3" customFormat="1" ht="15.75" x14ac:dyDescent="0.25">
      <c r="A62" s="10">
        <v>50</v>
      </c>
      <c r="B62" s="25" t="s">
        <v>190</v>
      </c>
      <c r="C62" s="22" t="s">
        <v>85</v>
      </c>
      <c r="D62" s="23">
        <v>37590</v>
      </c>
      <c r="E62" s="10">
        <v>70</v>
      </c>
      <c r="F62" s="10">
        <v>80</v>
      </c>
      <c r="G62" s="10">
        <v>80</v>
      </c>
      <c r="H62" s="10">
        <v>80</v>
      </c>
      <c r="I62" s="24" t="str">
        <f t="shared" si="0"/>
        <v>Tốt</v>
      </c>
      <c r="J62" s="10">
        <v>80</v>
      </c>
      <c r="K62" s="24" t="str">
        <f t="shared" si="0"/>
        <v>Tốt</v>
      </c>
    </row>
    <row r="63" spans="1:11" s="3" customFormat="1" ht="15.75" x14ac:dyDescent="0.25">
      <c r="A63" s="10">
        <v>51</v>
      </c>
      <c r="B63" s="25" t="s">
        <v>191</v>
      </c>
      <c r="C63" s="22" t="s">
        <v>86</v>
      </c>
      <c r="D63" s="23">
        <v>37280</v>
      </c>
      <c r="E63" s="10">
        <v>80</v>
      </c>
      <c r="F63" s="10">
        <v>80</v>
      </c>
      <c r="G63" s="10">
        <v>80</v>
      </c>
      <c r="H63" s="10">
        <v>80</v>
      </c>
      <c r="I63" s="24" t="str">
        <f t="shared" si="0"/>
        <v>Tốt</v>
      </c>
      <c r="J63" s="10">
        <v>80</v>
      </c>
      <c r="K63" s="24" t="str">
        <f t="shared" si="0"/>
        <v>Tốt</v>
      </c>
    </row>
    <row r="64" spans="1:11" s="3" customFormat="1" ht="15.75" x14ac:dyDescent="0.25">
      <c r="A64" s="10">
        <v>52</v>
      </c>
      <c r="B64" s="25" t="s">
        <v>192</v>
      </c>
      <c r="C64" s="22" t="s">
        <v>87</v>
      </c>
      <c r="D64" s="23">
        <v>37341</v>
      </c>
      <c r="E64" s="10">
        <v>90</v>
      </c>
      <c r="F64" s="10">
        <v>90</v>
      </c>
      <c r="G64" s="10">
        <v>90</v>
      </c>
      <c r="H64" s="10">
        <v>90</v>
      </c>
      <c r="I64" s="24" t="str">
        <f t="shared" si="0"/>
        <v>Xuất sắc</v>
      </c>
      <c r="J64" s="10">
        <v>90</v>
      </c>
      <c r="K64" s="24" t="str">
        <f t="shared" si="0"/>
        <v>Xuất sắc</v>
      </c>
    </row>
    <row r="65" spans="1:11" s="3" customFormat="1" ht="15.75" x14ac:dyDescent="0.25">
      <c r="A65" s="10">
        <v>53</v>
      </c>
      <c r="B65" s="25" t="s">
        <v>193</v>
      </c>
      <c r="C65" s="22" t="s">
        <v>88</v>
      </c>
      <c r="D65" s="23">
        <v>37553</v>
      </c>
      <c r="E65" s="10">
        <v>70</v>
      </c>
      <c r="F65" s="10">
        <v>70</v>
      </c>
      <c r="G65" s="10">
        <v>70</v>
      </c>
      <c r="H65" s="10">
        <v>70</v>
      </c>
      <c r="I65" s="24" t="str">
        <f t="shared" si="0"/>
        <v>Khá</v>
      </c>
      <c r="J65" s="10">
        <v>70</v>
      </c>
      <c r="K65" s="24" t="str">
        <f t="shared" si="0"/>
        <v>Khá</v>
      </c>
    </row>
    <row r="67" spans="1:11" ht="16.5" x14ac:dyDescent="0.2">
      <c r="A67" s="30" t="s">
        <v>31</v>
      </c>
      <c r="B67" s="30"/>
      <c r="C67" s="30"/>
      <c r="D67" s="30"/>
    </row>
  </sheetData>
  <mergeCells count="16">
    <mergeCell ref="A67:D6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honeticPr fontId="1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AFEF-C0AD-4089-BF51-1C08902A934D}">
  <dimension ref="A1:K67"/>
  <sheetViews>
    <sheetView topLeftCell="A53" workbookViewId="0">
      <selection activeCell="M25" sqref="M25"/>
    </sheetView>
  </sheetViews>
  <sheetFormatPr defaultColWidth="17.125" defaultRowHeight="14.25" x14ac:dyDescent="0.2"/>
  <cols>
    <col min="1" max="1" width="4.75" style="8" bestFit="1" customWidth="1"/>
    <col min="2" max="2" width="8.875" bestFit="1" customWidth="1"/>
    <col min="3" max="3" width="16.875" bestFit="1" customWidth="1"/>
    <col min="4" max="4" width="9.875" bestFit="1" customWidth="1"/>
    <col min="5" max="5" width="6.875" style="8" bestFit="1" customWidth="1"/>
    <col min="6" max="8" width="5.375" style="8" bestFit="1" customWidth="1"/>
    <col min="9" max="9" width="8.875" bestFit="1" customWidth="1"/>
    <col min="10" max="10" width="5.375" style="8" bestFit="1" customWidth="1"/>
    <col min="11" max="11" width="8.875" bestFit="1" customWidth="1"/>
  </cols>
  <sheetData>
    <row r="1" spans="1:11" ht="16.5" x14ac:dyDescent="0.2">
      <c r="A1" s="27" t="s">
        <v>0</v>
      </c>
      <c r="B1" s="27"/>
      <c r="C1" s="27"/>
      <c r="D1" s="27"/>
      <c r="G1" s="28" t="s">
        <v>2</v>
      </c>
      <c r="H1" s="28"/>
      <c r="I1" s="28"/>
      <c r="J1" s="28"/>
      <c r="K1" s="28"/>
    </row>
    <row r="2" spans="1:11" ht="16.5" x14ac:dyDescent="0.2">
      <c r="A2" s="29" t="s">
        <v>1</v>
      </c>
      <c r="B2" s="29"/>
      <c r="C2" s="29"/>
      <c r="D2" s="29"/>
      <c r="G2" s="28" t="s">
        <v>3</v>
      </c>
      <c r="H2" s="28"/>
      <c r="I2" s="28"/>
      <c r="J2" s="28"/>
      <c r="K2" s="28"/>
    </row>
    <row r="3" spans="1:11" ht="16.5" x14ac:dyDescent="0.2">
      <c r="A3" s="11"/>
    </row>
    <row r="5" spans="1:11" ht="19.5" x14ac:dyDescent="0.2">
      <c r="A5" s="26" t="s">
        <v>4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9.5" x14ac:dyDescent="0.2">
      <c r="A6" s="26" t="s">
        <v>35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1" ht="19.5" x14ac:dyDescent="0.2">
      <c r="A7" s="26" t="s">
        <v>20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10" spans="1:11" ht="15.75" x14ac:dyDescent="0.2">
      <c r="A10" s="31" t="s">
        <v>5</v>
      </c>
      <c r="B10" s="33" t="s">
        <v>6</v>
      </c>
      <c r="C10" s="33" t="s">
        <v>7</v>
      </c>
      <c r="D10" s="33" t="s">
        <v>8</v>
      </c>
      <c r="E10" s="1" t="s">
        <v>9</v>
      </c>
      <c r="F10" s="1" t="s">
        <v>9</v>
      </c>
      <c r="G10" s="1" t="s">
        <v>9</v>
      </c>
      <c r="H10" s="35" t="s">
        <v>13</v>
      </c>
      <c r="I10" s="36"/>
      <c r="J10" s="35" t="s">
        <v>13</v>
      </c>
      <c r="K10" s="36"/>
    </row>
    <row r="11" spans="1:11" ht="30.75" customHeight="1" x14ac:dyDescent="0.2">
      <c r="A11" s="32"/>
      <c r="B11" s="34"/>
      <c r="C11" s="34"/>
      <c r="D11" s="34"/>
      <c r="E11" s="2" t="s">
        <v>10</v>
      </c>
      <c r="F11" s="2" t="s">
        <v>11</v>
      </c>
      <c r="G11" s="2" t="s">
        <v>12</v>
      </c>
      <c r="H11" s="37" t="s">
        <v>14</v>
      </c>
      <c r="I11" s="38"/>
      <c r="J11" s="37" t="s">
        <v>29</v>
      </c>
      <c r="K11" s="38"/>
    </row>
    <row r="12" spans="1:11" ht="15.75" x14ac:dyDescent="0.2">
      <c r="A12" s="32"/>
      <c r="B12" s="34"/>
      <c r="C12" s="34"/>
      <c r="D12" s="34"/>
      <c r="E12" s="9"/>
      <c r="F12" s="9"/>
      <c r="G12" s="9"/>
      <c r="H12" s="1" t="s">
        <v>9</v>
      </c>
      <c r="I12" s="1" t="s">
        <v>15</v>
      </c>
      <c r="J12" s="1" t="s">
        <v>9</v>
      </c>
      <c r="K12" s="1" t="s">
        <v>15</v>
      </c>
    </row>
    <row r="13" spans="1:11" ht="15.75" x14ac:dyDescent="0.25">
      <c r="A13" s="10">
        <v>1</v>
      </c>
      <c r="B13" s="25" t="s">
        <v>194</v>
      </c>
      <c r="C13" s="22" t="s">
        <v>89</v>
      </c>
      <c r="D13" s="23">
        <v>37370</v>
      </c>
      <c r="E13" s="10">
        <v>0</v>
      </c>
      <c r="F13" s="10">
        <v>0</v>
      </c>
      <c r="G13" s="10">
        <v>0</v>
      </c>
      <c r="H13" s="10">
        <v>0</v>
      </c>
      <c r="I13" s="24" t="str">
        <f t="shared" ref="I13:K65" si="0">IF(H13&gt;=90,"Xuất sắc",IF(H13&gt;=80,"Tốt", IF(H13&gt;=65,"Khá",IF(H13&gt;=50,"Trung bình", IF(H13&gt;=35, "Yếu", "Kém")))))</f>
        <v>Kém</v>
      </c>
      <c r="J13" s="10">
        <v>0</v>
      </c>
      <c r="K13" s="24" t="str">
        <f t="shared" si="0"/>
        <v>Kém</v>
      </c>
    </row>
    <row r="14" spans="1:11" ht="15.75" x14ac:dyDescent="0.25">
      <c r="A14" s="10">
        <v>2</v>
      </c>
      <c r="B14" s="25" t="s">
        <v>195</v>
      </c>
      <c r="C14" s="22" t="s">
        <v>90</v>
      </c>
      <c r="D14" s="23">
        <v>37621</v>
      </c>
      <c r="E14" s="10">
        <v>90</v>
      </c>
      <c r="F14" s="10">
        <v>90</v>
      </c>
      <c r="G14" s="10">
        <v>90</v>
      </c>
      <c r="H14" s="10">
        <v>90</v>
      </c>
      <c r="I14" s="24" t="str">
        <f t="shared" si="0"/>
        <v>Xuất sắc</v>
      </c>
      <c r="J14" s="10">
        <v>90</v>
      </c>
      <c r="K14" s="24" t="str">
        <f t="shared" si="0"/>
        <v>Xuất sắc</v>
      </c>
    </row>
    <row r="15" spans="1:11" ht="15.75" x14ac:dyDescent="0.25">
      <c r="A15" s="10">
        <v>3</v>
      </c>
      <c r="B15" s="25" t="s">
        <v>196</v>
      </c>
      <c r="C15" s="22" t="s">
        <v>91</v>
      </c>
      <c r="D15" s="23">
        <v>37375</v>
      </c>
      <c r="E15" s="10">
        <v>80</v>
      </c>
      <c r="F15" s="10">
        <v>90</v>
      </c>
      <c r="G15" s="10">
        <v>90</v>
      </c>
      <c r="H15" s="10">
        <v>90</v>
      </c>
      <c r="I15" s="24" t="str">
        <f t="shared" si="0"/>
        <v>Xuất sắc</v>
      </c>
      <c r="J15" s="10">
        <v>90</v>
      </c>
      <c r="K15" s="24" t="str">
        <f t="shared" si="0"/>
        <v>Xuất sắc</v>
      </c>
    </row>
    <row r="16" spans="1:11" ht="15.75" x14ac:dyDescent="0.25">
      <c r="A16" s="10">
        <v>4</v>
      </c>
      <c r="B16" s="25" t="s">
        <v>197</v>
      </c>
      <c r="C16" s="22" t="s">
        <v>92</v>
      </c>
      <c r="D16" s="23">
        <v>37365</v>
      </c>
      <c r="E16" s="10">
        <v>90</v>
      </c>
      <c r="F16" s="10">
        <v>90</v>
      </c>
      <c r="G16" s="10">
        <v>90</v>
      </c>
      <c r="H16" s="10">
        <v>90</v>
      </c>
      <c r="I16" s="24" t="str">
        <f t="shared" si="0"/>
        <v>Xuất sắc</v>
      </c>
      <c r="J16" s="10">
        <v>90</v>
      </c>
      <c r="K16" s="24" t="str">
        <f t="shared" si="0"/>
        <v>Xuất sắc</v>
      </c>
    </row>
    <row r="17" spans="1:11" ht="15.75" x14ac:dyDescent="0.25">
      <c r="A17" s="10">
        <v>5</v>
      </c>
      <c r="B17" s="25" t="s">
        <v>198</v>
      </c>
      <c r="C17" s="22" t="s">
        <v>93</v>
      </c>
      <c r="D17" s="23">
        <v>37293</v>
      </c>
      <c r="E17" s="10">
        <v>78</v>
      </c>
      <c r="F17" s="10">
        <v>75</v>
      </c>
      <c r="G17" s="10">
        <v>75</v>
      </c>
      <c r="H17" s="10">
        <v>75</v>
      </c>
      <c r="I17" s="24" t="str">
        <f t="shared" si="0"/>
        <v>Khá</v>
      </c>
      <c r="J17" s="10">
        <v>75</v>
      </c>
      <c r="K17" s="24" t="str">
        <f t="shared" si="0"/>
        <v>Khá</v>
      </c>
    </row>
    <row r="18" spans="1:11" ht="15.75" x14ac:dyDescent="0.25">
      <c r="A18" s="10">
        <v>6</v>
      </c>
      <c r="B18" s="25" t="s">
        <v>199</v>
      </c>
      <c r="C18" s="22" t="s">
        <v>94</v>
      </c>
      <c r="D18" s="23">
        <v>37272</v>
      </c>
      <c r="E18" s="10">
        <v>90</v>
      </c>
      <c r="F18" s="10">
        <v>90</v>
      </c>
      <c r="G18" s="10">
        <v>90</v>
      </c>
      <c r="H18" s="10">
        <v>90</v>
      </c>
      <c r="I18" s="24" t="str">
        <f t="shared" si="0"/>
        <v>Xuất sắc</v>
      </c>
      <c r="J18" s="10">
        <v>90</v>
      </c>
      <c r="K18" s="24" t="str">
        <f t="shared" si="0"/>
        <v>Xuất sắc</v>
      </c>
    </row>
    <row r="19" spans="1:11" ht="15.75" x14ac:dyDescent="0.25">
      <c r="A19" s="10">
        <v>7</v>
      </c>
      <c r="B19" s="25" t="s">
        <v>200</v>
      </c>
      <c r="C19" s="22" t="s">
        <v>95</v>
      </c>
      <c r="D19" s="23">
        <v>37422</v>
      </c>
      <c r="E19" s="10">
        <v>80</v>
      </c>
      <c r="F19" s="10">
        <v>77</v>
      </c>
      <c r="G19" s="10">
        <v>77</v>
      </c>
      <c r="H19" s="10">
        <v>77</v>
      </c>
      <c r="I19" s="24" t="str">
        <f t="shared" si="0"/>
        <v>Khá</v>
      </c>
      <c r="J19" s="10">
        <v>77</v>
      </c>
      <c r="K19" s="24" t="str">
        <f t="shared" si="0"/>
        <v>Khá</v>
      </c>
    </row>
    <row r="20" spans="1:11" ht="15.75" x14ac:dyDescent="0.25">
      <c r="A20" s="10">
        <v>8</v>
      </c>
      <c r="B20" s="25" t="s">
        <v>201</v>
      </c>
      <c r="C20" s="22" t="s">
        <v>96</v>
      </c>
      <c r="D20" s="23">
        <v>37494</v>
      </c>
      <c r="E20" s="10">
        <v>80</v>
      </c>
      <c r="F20" s="10">
        <v>77</v>
      </c>
      <c r="G20" s="10">
        <v>77</v>
      </c>
      <c r="H20" s="10">
        <v>77</v>
      </c>
      <c r="I20" s="24" t="str">
        <f t="shared" si="0"/>
        <v>Khá</v>
      </c>
      <c r="J20" s="10">
        <v>77</v>
      </c>
      <c r="K20" s="24" t="str">
        <f t="shared" si="0"/>
        <v>Khá</v>
      </c>
    </row>
    <row r="21" spans="1:11" ht="15.75" x14ac:dyDescent="0.25">
      <c r="A21" s="10">
        <v>9</v>
      </c>
      <c r="B21" s="25" t="s">
        <v>202</v>
      </c>
      <c r="C21" s="22" t="s">
        <v>97</v>
      </c>
      <c r="D21" s="23">
        <v>37521</v>
      </c>
      <c r="E21" s="10">
        <v>80</v>
      </c>
      <c r="F21" s="10">
        <v>90</v>
      </c>
      <c r="G21" s="10">
        <v>90</v>
      </c>
      <c r="H21" s="10">
        <v>90</v>
      </c>
      <c r="I21" s="24" t="str">
        <f t="shared" si="0"/>
        <v>Xuất sắc</v>
      </c>
      <c r="J21" s="10">
        <v>90</v>
      </c>
      <c r="K21" s="24" t="str">
        <f t="shared" si="0"/>
        <v>Xuất sắc</v>
      </c>
    </row>
    <row r="22" spans="1:11" ht="15.75" x14ac:dyDescent="0.25">
      <c r="A22" s="10">
        <v>10</v>
      </c>
      <c r="B22" s="25" t="s">
        <v>203</v>
      </c>
      <c r="C22" s="22" t="s">
        <v>98</v>
      </c>
      <c r="D22" s="23">
        <v>37264</v>
      </c>
      <c r="E22" s="10">
        <v>82</v>
      </c>
      <c r="F22" s="10">
        <v>90</v>
      </c>
      <c r="G22" s="10">
        <v>90</v>
      </c>
      <c r="H22" s="10">
        <v>90</v>
      </c>
      <c r="I22" s="24" t="str">
        <f t="shared" si="0"/>
        <v>Xuất sắc</v>
      </c>
      <c r="J22" s="10">
        <v>90</v>
      </c>
      <c r="K22" s="24" t="str">
        <f t="shared" si="0"/>
        <v>Xuất sắc</v>
      </c>
    </row>
    <row r="23" spans="1:11" ht="15.75" x14ac:dyDescent="0.25">
      <c r="A23" s="10">
        <v>11</v>
      </c>
      <c r="B23" s="25" t="s">
        <v>204</v>
      </c>
      <c r="C23" s="22" t="s">
        <v>99</v>
      </c>
      <c r="D23" s="23">
        <v>37499</v>
      </c>
      <c r="E23" s="10">
        <v>90</v>
      </c>
      <c r="F23" s="10">
        <v>90</v>
      </c>
      <c r="G23" s="10">
        <v>90</v>
      </c>
      <c r="H23" s="10">
        <v>90</v>
      </c>
      <c r="I23" s="24" t="str">
        <f t="shared" si="0"/>
        <v>Xuất sắc</v>
      </c>
      <c r="J23" s="10">
        <v>90</v>
      </c>
      <c r="K23" s="24" t="str">
        <f t="shared" si="0"/>
        <v>Xuất sắc</v>
      </c>
    </row>
    <row r="24" spans="1:11" ht="15.75" x14ac:dyDescent="0.25">
      <c r="A24" s="10">
        <v>12</v>
      </c>
      <c r="B24" s="25" t="s">
        <v>205</v>
      </c>
      <c r="C24" s="22" t="s">
        <v>100</v>
      </c>
      <c r="D24" s="23">
        <v>37265</v>
      </c>
      <c r="E24" s="10">
        <v>82</v>
      </c>
      <c r="F24" s="10">
        <v>92</v>
      </c>
      <c r="G24" s="10">
        <v>92</v>
      </c>
      <c r="H24" s="10">
        <v>92</v>
      </c>
      <c r="I24" s="24" t="str">
        <f t="shared" si="0"/>
        <v>Xuất sắc</v>
      </c>
      <c r="J24" s="10">
        <v>92</v>
      </c>
      <c r="K24" s="24" t="str">
        <f t="shared" si="0"/>
        <v>Xuất sắc</v>
      </c>
    </row>
    <row r="25" spans="1:11" ht="15.75" x14ac:dyDescent="0.25">
      <c r="A25" s="10">
        <v>13</v>
      </c>
      <c r="B25" s="25" t="s">
        <v>206</v>
      </c>
      <c r="C25" s="22" t="s">
        <v>101</v>
      </c>
      <c r="D25" s="23">
        <v>37436</v>
      </c>
      <c r="E25" s="10">
        <v>80</v>
      </c>
      <c r="F25" s="10">
        <v>90</v>
      </c>
      <c r="G25" s="10">
        <v>90</v>
      </c>
      <c r="H25" s="10">
        <v>90</v>
      </c>
      <c r="I25" s="24" t="str">
        <f t="shared" si="0"/>
        <v>Xuất sắc</v>
      </c>
      <c r="J25" s="10">
        <v>90</v>
      </c>
      <c r="K25" s="24" t="str">
        <f t="shared" si="0"/>
        <v>Xuất sắc</v>
      </c>
    </row>
    <row r="26" spans="1:11" ht="15.75" x14ac:dyDescent="0.25">
      <c r="A26" s="10">
        <v>14</v>
      </c>
      <c r="B26" s="25" t="s">
        <v>207</v>
      </c>
      <c r="C26" s="22" t="s">
        <v>102</v>
      </c>
      <c r="D26" s="23">
        <v>37293</v>
      </c>
      <c r="E26" s="10">
        <v>80</v>
      </c>
      <c r="F26" s="10">
        <v>90</v>
      </c>
      <c r="G26" s="10">
        <v>90</v>
      </c>
      <c r="H26" s="10">
        <v>90</v>
      </c>
      <c r="I26" s="24" t="str">
        <f t="shared" si="0"/>
        <v>Xuất sắc</v>
      </c>
      <c r="J26" s="10">
        <v>90</v>
      </c>
      <c r="K26" s="24" t="str">
        <f t="shared" si="0"/>
        <v>Xuất sắc</v>
      </c>
    </row>
    <row r="27" spans="1:11" ht="15.75" x14ac:dyDescent="0.25">
      <c r="A27" s="10">
        <v>15</v>
      </c>
      <c r="B27" s="25" t="s">
        <v>208</v>
      </c>
      <c r="C27" s="22" t="s">
        <v>103</v>
      </c>
      <c r="D27" s="23">
        <v>37433</v>
      </c>
      <c r="E27" s="10">
        <v>90</v>
      </c>
      <c r="F27" s="10">
        <v>90</v>
      </c>
      <c r="G27" s="10">
        <v>90</v>
      </c>
      <c r="H27" s="10">
        <v>90</v>
      </c>
      <c r="I27" s="24" t="str">
        <f t="shared" si="0"/>
        <v>Xuất sắc</v>
      </c>
      <c r="J27" s="10">
        <v>90</v>
      </c>
      <c r="K27" s="24" t="str">
        <f t="shared" si="0"/>
        <v>Xuất sắc</v>
      </c>
    </row>
    <row r="28" spans="1:11" ht="15.75" x14ac:dyDescent="0.25">
      <c r="A28" s="10">
        <v>16</v>
      </c>
      <c r="B28" s="25" t="s">
        <v>209</v>
      </c>
      <c r="C28" s="22" t="s">
        <v>104</v>
      </c>
      <c r="D28" s="23">
        <v>37566</v>
      </c>
      <c r="E28" s="10">
        <v>70</v>
      </c>
      <c r="F28" s="10">
        <v>77</v>
      </c>
      <c r="G28" s="10">
        <v>77</v>
      </c>
      <c r="H28" s="10">
        <v>77</v>
      </c>
      <c r="I28" s="24" t="str">
        <f t="shared" si="0"/>
        <v>Khá</v>
      </c>
      <c r="J28" s="10">
        <v>77</v>
      </c>
      <c r="K28" s="24" t="str">
        <f t="shared" si="0"/>
        <v>Khá</v>
      </c>
    </row>
    <row r="29" spans="1:11" ht="15.75" x14ac:dyDescent="0.25">
      <c r="A29" s="10">
        <v>17</v>
      </c>
      <c r="B29" s="25" t="s">
        <v>210</v>
      </c>
      <c r="C29" s="22" t="s">
        <v>105</v>
      </c>
      <c r="D29" s="23">
        <v>37423</v>
      </c>
      <c r="E29" s="10">
        <v>70</v>
      </c>
      <c r="F29" s="10">
        <v>77</v>
      </c>
      <c r="G29" s="10">
        <v>77</v>
      </c>
      <c r="H29" s="10">
        <v>77</v>
      </c>
      <c r="I29" s="24" t="str">
        <f t="shared" si="0"/>
        <v>Khá</v>
      </c>
      <c r="J29" s="10">
        <v>77</v>
      </c>
      <c r="K29" s="24" t="str">
        <f t="shared" si="0"/>
        <v>Khá</v>
      </c>
    </row>
    <row r="30" spans="1:11" ht="15.75" x14ac:dyDescent="0.25">
      <c r="A30" s="10">
        <v>18</v>
      </c>
      <c r="B30" s="25" t="s">
        <v>211</v>
      </c>
      <c r="C30" s="22" t="s">
        <v>106</v>
      </c>
      <c r="D30" s="23">
        <v>37608</v>
      </c>
      <c r="E30" s="10">
        <v>80</v>
      </c>
      <c r="F30" s="10">
        <v>80</v>
      </c>
      <c r="G30" s="10">
        <v>80</v>
      </c>
      <c r="H30" s="10">
        <v>80</v>
      </c>
      <c r="I30" s="24" t="str">
        <f t="shared" si="0"/>
        <v>Tốt</v>
      </c>
      <c r="J30" s="10">
        <v>80</v>
      </c>
      <c r="K30" s="24" t="str">
        <f t="shared" si="0"/>
        <v>Tốt</v>
      </c>
    </row>
    <row r="31" spans="1:11" ht="15.75" x14ac:dyDescent="0.25">
      <c r="A31" s="10">
        <v>19</v>
      </c>
      <c r="B31" s="25" t="s">
        <v>212</v>
      </c>
      <c r="C31" s="22" t="s">
        <v>53</v>
      </c>
      <c r="D31" s="23">
        <v>37327</v>
      </c>
      <c r="E31" s="10">
        <v>80</v>
      </c>
      <c r="F31" s="10">
        <v>90</v>
      </c>
      <c r="G31" s="10">
        <v>90</v>
      </c>
      <c r="H31" s="10">
        <v>90</v>
      </c>
      <c r="I31" s="24" t="str">
        <f t="shared" si="0"/>
        <v>Xuất sắc</v>
      </c>
      <c r="J31" s="10">
        <v>90</v>
      </c>
      <c r="K31" s="24" t="str">
        <f t="shared" si="0"/>
        <v>Xuất sắc</v>
      </c>
    </row>
    <row r="32" spans="1:11" ht="15.75" x14ac:dyDescent="0.25">
      <c r="A32" s="10">
        <v>20</v>
      </c>
      <c r="B32" s="25" t="s">
        <v>213</v>
      </c>
      <c r="C32" s="22" t="s">
        <v>107</v>
      </c>
      <c r="D32" s="23">
        <v>37330</v>
      </c>
      <c r="E32" s="10">
        <v>80</v>
      </c>
      <c r="F32" s="10">
        <v>90</v>
      </c>
      <c r="G32" s="10">
        <v>90</v>
      </c>
      <c r="H32" s="10">
        <v>90</v>
      </c>
      <c r="I32" s="24" t="str">
        <f t="shared" si="0"/>
        <v>Xuất sắc</v>
      </c>
      <c r="J32" s="10">
        <v>90</v>
      </c>
      <c r="K32" s="24" t="str">
        <f t="shared" si="0"/>
        <v>Xuất sắc</v>
      </c>
    </row>
    <row r="33" spans="1:11" ht="15.75" x14ac:dyDescent="0.25">
      <c r="A33" s="10">
        <v>21</v>
      </c>
      <c r="B33" s="25" t="s">
        <v>214</v>
      </c>
      <c r="C33" s="22" t="s">
        <v>108</v>
      </c>
      <c r="D33" s="23">
        <v>37470</v>
      </c>
      <c r="E33" s="10">
        <v>80</v>
      </c>
      <c r="F33" s="10">
        <v>90</v>
      </c>
      <c r="G33" s="10">
        <v>90</v>
      </c>
      <c r="H33" s="10">
        <v>90</v>
      </c>
      <c r="I33" s="24" t="str">
        <f t="shared" si="0"/>
        <v>Xuất sắc</v>
      </c>
      <c r="J33" s="10">
        <v>90</v>
      </c>
      <c r="K33" s="24" t="str">
        <f t="shared" si="0"/>
        <v>Xuất sắc</v>
      </c>
    </row>
    <row r="34" spans="1:11" ht="15.75" x14ac:dyDescent="0.25">
      <c r="A34" s="10">
        <v>22</v>
      </c>
      <c r="B34" s="25" t="s">
        <v>215</v>
      </c>
      <c r="C34" s="22" t="s">
        <v>109</v>
      </c>
      <c r="D34" s="23">
        <v>37392</v>
      </c>
      <c r="E34" s="10">
        <v>80</v>
      </c>
      <c r="F34" s="10">
        <v>80</v>
      </c>
      <c r="G34" s="10">
        <v>80</v>
      </c>
      <c r="H34" s="10">
        <v>80</v>
      </c>
      <c r="I34" s="24" t="str">
        <f t="shared" si="0"/>
        <v>Tốt</v>
      </c>
      <c r="J34" s="10">
        <v>80</v>
      </c>
      <c r="K34" s="24" t="str">
        <f t="shared" si="0"/>
        <v>Tốt</v>
      </c>
    </row>
    <row r="35" spans="1:11" ht="15.75" x14ac:dyDescent="0.25">
      <c r="A35" s="10">
        <v>23</v>
      </c>
      <c r="B35" s="25" t="s">
        <v>216</v>
      </c>
      <c r="C35" s="22" t="s">
        <v>110</v>
      </c>
      <c r="D35" s="23">
        <v>37592</v>
      </c>
      <c r="E35" s="10">
        <v>80</v>
      </c>
      <c r="F35" s="10">
        <v>90</v>
      </c>
      <c r="G35" s="10">
        <v>90</v>
      </c>
      <c r="H35" s="10">
        <v>90</v>
      </c>
      <c r="I35" s="24" t="str">
        <f t="shared" si="0"/>
        <v>Xuất sắc</v>
      </c>
      <c r="J35" s="10">
        <v>90</v>
      </c>
      <c r="K35" s="24" t="str">
        <f t="shared" si="0"/>
        <v>Xuất sắc</v>
      </c>
    </row>
    <row r="36" spans="1:11" ht="15.75" x14ac:dyDescent="0.25">
      <c r="A36" s="10">
        <v>24</v>
      </c>
      <c r="B36" s="25" t="s">
        <v>217</v>
      </c>
      <c r="C36" s="22" t="s">
        <v>111</v>
      </c>
      <c r="D36" s="23">
        <v>37606</v>
      </c>
      <c r="E36" s="10">
        <v>80</v>
      </c>
      <c r="F36" s="10">
        <v>80</v>
      </c>
      <c r="G36" s="10">
        <v>80</v>
      </c>
      <c r="H36" s="10">
        <v>80</v>
      </c>
      <c r="I36" s="24" t="str">
        <f t="shared" si="0"/>
        <v>Tốt</v>
      </c>
      <c r="J36" s="10">
        <v>80</v>
      </c>
      <c r="K36" s="24" t="str">
        <f t="shared" si="0"/>
        <v>Tốt</v>
      </c>
    </row>
    <row r="37" spans="1:11" ht="15.75" x14ac:dyDescent="0.25">
      <c r="A37" s="10">
        <v>25</v>
      </c>
      <c r="B37" s="25" t="s">
        <v>218</v>
      </c>
      <c r="C37" s="22" t="s">
        <v>112</v>
      </c>
      <c r="D37" s="23">
        <v>37379</v>
      </c>
      <c r="E37" s="10">
        <v>80</v>
      </c>
      <c r="F37" s="10">
        <v>77</v>
      </c>
      <c r="G37" s="10">
        <v>77</v>
      </c>
      <c r="H37" s="10">
        <v>77</v>
      </c>
      <c r="I37" s="24" t="str">
        <f t="shared" si="0"/>
        <v>Khá</v>
      </c>
      <c r="J37" s="10">
        <v>77</v>
      </c>
      <c r="K37" s="24" t="str">
        <f t="shared" si="0"/>
        <v>Khá</v>
      </c>
    </row>
    <row r="38" spans="1:11" ht="15.75" x14ac:dyDescent="0.25">
      <c r="A38" s="10">
        <v>26</v>
      </c>
      <c r="B38" s="25" t="s">
        <v>219</v>
      </c>
      <c r="C38" s="22" t="s">
        <v>113</v>
      </c>
      <c r="D38" s="23">
        <v>37535</v>
      </c>
      <c r="E38" s="10">
        <v>92</v>
      </c>
      <c r="F38" s="10">
        <v>92</v>
      </c>
      <c r="G38" s="10">
        <v>92</v>
      </c>
      <c r="H38" s="10">
        <v>92</v>
      </c>
      <c r="I38" s="24" t="str">
        <f t="shared" si="0"/>
        <v>Xuất sắc</v>
      </c>
      <c r="J38" s="10">
        <v>92</v>
      </c>
      <c r="K38" s="24" t="str">
        <f t="shared" si="0"/>
        <v>Xuất sắc</v>
      </c>
    </row>
    <row r="39" spans="1:11" ht="15.75" x14ac:dyDescent="0.25">
      <c r="A39" s="10">
        <v>27</v>
      </c>
      <c r="B39" s="25" t="s">
        <v>220</v>
      </c>
      <c r="C39" s="22" t="s">
        <v>114</v>
      </c>
      <c r="D39" s="23">
        <v>37447</v>
      </c>
      <c r="E39" s="10">
        <v>80</v>
      </c>
      <c r="F39" s="10">
        <v>90</v>
      </c>
      <c r="G39" s="10">
        <v>90</v>
      </c>
      <c r="H39" s="10">
        <v>90</v>
      </c>
      <c r="I39" s="24" t="str">
        <f t="shared" si="0"/>
        <v>Xuất sắc</v>
      </c>
      <c r="J39" s="10">
        <v>90</v>
      </c>
      <c r="K39" s="24" t="str">
        <f t="shared" si="0"/>
        <v>Xuất sắc</v>
      </c>
    </row>
    <row r="40" spans="1:11" ht="15.75" x14ac:dyDescent="0.25">
      <c r="A40" s="10">
        <v>28</v>
      </c>
      <c r="B40" s="25" t="s">
        <v>221</v>
      </c>
      <c r="C40" s="22" t="s">
        <v>115</v>
      </c>
      <c r="D40" s="23">
        <v>37262</v>
      </c>
      <c r="E40" s="10">
        <v>90</v>
      </c>
      <c r="F40" s="10">
        <v>90</v>
      </c>
      <c r="G40" s="10">
        <v>90</v>
      </c>
      <c r="H40" s="10">
        <v>90</v>
      </c>
      <c r="I40" s="24" t="str">
        <f t="shared" si="0"/>
        <v>Xuất sắc</v>
      </c>
      <c r="J40" s="10">
        <v>90</v>
      </c>
      <c r="K40" s="24" t="str">
        <f t="shared" si="0"/>
        <v>Xuất sắc</v>
      </c>
    </row>
    <row r="41" spans="1:11" ht="15.75" x14ac:dyDescent="0.25">
      <c r="A41" s="10">
        <v>29</v>
      </c>
      <c r="B41" s="25" t="s">
        <v>222</v>
      </c>
      <c r="C41" s="22" t="s">
        <v>116</v>
      </c>
      <c r="D41" s="23">
        <v>36584</v>
      </c>
      <c r="E41" s="10">
        <v>80</v>
      </c>
      <c r="F41" s="10">
        <v>80</v>
      </c>
      <c r="G41" s="10">
        <v>80</v>
      </c>
      <c r="H41" s="10">
        <v>80</v>
      </c>
      <c r="I41" s="24" t="str">
        <f t="shared" si="0"/>
        <v>Tốt</v>
      </c>
      <c r="J41" s="10">
        <v>80</v>
      </c>
      <c r="K41" s="24" t="str">
        <f t="shared" si="0"/>
        <v>Tốt</v>
      </c>
    </row>
    <row r="42" spans="1:11" ht="15.75" x14ac:dyDescent="0.25">
      <c r="A42" s="10">
        <v>30</v>
      </c>
      <c r="B42" s="25" t="s">
        <v>223</v>
      </c>
      <c r="C42" s="22" t="s">
        <v>117</v>
      </c>
      <c r="D42" s="23">
        <v>37462</v>
      </c>
      <c r="E42" s="10">
        <v>77</v>
      </c>
      <c r="F42" s="10">
        <v>77</v>
      </c>
      <c r="G42" s="10">
        <v>77</v>
      </c>
      <c r="H42" s="10">
        <v>77</v>
      </c>
      <c r="I42" s="24" t="str">
        <f t="shared" si="0"/>
        <v>Khá</v>
      </c>
      <c r="J42" s="10">
        <v>77</v>
      </c>
      <c r="K42" s="24" t="str">
        <f t="shared" si="0"/>
        <v>Khá</v>
      </c>
    </row>
    <row r="43" spans="1:11" ht="15.75" x14ac:dyDescent="0.25">
      <c r="A43" s="10">
        <v>31</v>
      </c>
      <c r="B43" s="25" t="s">
        <v>224</v>
      </c>
      <c r="C43" s="22" t="s">
        <v>118</v>
      </c>
      <c r="D43" s="23">
        <v>37518</v>
      </c>
      <c r="E43" s="10">
        <v>92</v>
      </c>
      <c r="F43" s="10">
        <v>92</v>
      </c>
      <c r="G43" s="10">
        <v>92</v>
      </c>
      <c r="H43" s="10">
        <v>92</v>
      </c>
      <c r="I43" s="24" t="str">
        <f t="shared" si="0"/>
        <v>Xuất sắc</v>
      </c>
      <c r="J43" s="10">
        <v>92</v>
      </c>
      <c r="K43" s="24" t="str">
        <f t="shared" si="0"/>
        <v>Xuất sắc</v>
      </c>
    </row>
    <row r="44" spans="1:11" ht="15.75" x14ac:dyDescent="0.25">
      <c r="A44" s="10">
        <v>32</v>
      </c>
      <c r="B44" s="25" t="s">
        <v>225</v>
      </c>
      <c r="C44" s="22" t="s">
        <v>119</v>
      </c>
      <c r="D44" s="23">
        <v>37480</v>
      </c>
      <c r="E44" s="10">
        <v>70</v>
      </c>
      <c r="F44" s="10">
        <v>90</v>
      </c>
      <c r="G44" s="10">
        <v>90</v>
      </c>
      <c r="H44" s="10">
        <v>90</v>
      </c>
      <c r="I44" s="24" t="str">
        <f t="shared" si="0"/>
        <v>Xuất sắc</v>
      </c>
      <c r="J44" s="10">
        <v>90</v>
      </c>
      <c r="K44" s="24" t="str">
        <f t="shared" si="0"/>
        <v>Xuất sắc</v>
      </c>
    </row>
    <row r="45" spans="1:11" ht="15.75" x14ac:dyDescent="0.25">
      <c r="A45" s="10">
        <v>33</v>
      </c>
      <c r="B45" s="25" t="s">
        <v>226</v>
      </c>
      <c r="C45" s="22" t="s">
        <v>120</v>
      </c>
      <c r="D45" s="23">
        <v>37573</v>
      </c>
      <c r="E45" s="10">
        <v>90</v>
      </c>
      <c r="F45" s="10">
        <v>90</v>
      </c>
      <c r="G45" s="10">
        <v>90</v>
      </c>
      <c r="H45" s="10">
        <v>90</v>
      </c>
      <c r="I45" s="24" t="str">
        <f t="shared" si="0"/>
        <v>Xuất sắc</v>
      </c>
      <c r="J45" s="10">
        <v>90</v>
      </c>
      <c r="K45" s="24" t="str">
        <f t="shared" si="0"/>
        <v>Xuất sắc</v>
      </c>
    </row>
    <row r="46" spans="1:11" ht="15.75" x14ac:dyDescent="0.25">
      <c r="A46" s="10">
        <v>34</v>
      </c>
      <c r="B46" s="25" t="s">
        <v>227</v>
      </c>
      <c r="C46" s="22" t="s">
        <v>121</v>
      </c>
      <c r="D46" s="23">
        <v>37369</v>
      </c>
      <c r="E46" s="10">
        <v>70</v>
      </c>
      <c r="F46" s="10">
        <v>80</v>
      </c>
      <c r="G46" s="10">
        <v>80</v>
      </c>
      <c r="H46" s="10">
        <v>80</v>
      </c>
      <c r="I46" s="24" t="str">
        <f t="shared" si="0"/>
        <v>Tốt</v>
      </c>
      <c r="J46" s="10">
        <v>80</v>
      </c>
      <c r="K46" s="24" t="str">
        <f t="shared" si="0"/>
        <v>Tốt</v>
      </c>
    </row>
    <row r="47" spans="1:11" ht="15.75" x14ac:dyDescent="0.25">
      <c r="A47" s="10">
        <v>35</v>
      </c>
      <c r="B47" s="25" t="s">
        <v>228</v>
      </c>
      <c r="C47" s="22" t="s">
        <v>122</v>
      </c>
      <c r="D47" s="23">
        <v>37612</v>
      </c>
      <c r="E47" s="10">
        <v>90</v>
      </c>
      <c r="F47" s="10">
        <v>90</v>
      </c>
      <c r="G47" s="10">
        <v>90</v>
      </c>
      <c r="H47" s="10">
        <v>90</v>
      </c>
      <c r="I47" s="24" t="str">
        <f t="shared" si="0"/>
        <v>Xuất sắc</v>
      </c>
      <c r="J47" s="10">
        <v>90</v>
      </c>
      <c r="K47" s="24" t="str">
        <f t="shared" si="0"/>
        <v>Xuất sắc</v>
      </c>
    </row>
    <row r="48" spans="1:11" ht="15.75" x14ac:dyDescent="0.25">
      <c r="A48" s="10">
        <v>36</v>
      </c>
      <c r="B48" s="25" t="s">
        <v>229</v>
      </c>
      <c r="C48" s="22" t="s">
        <v>123</v>
      </c>
      <c r="D48" s="23">
        <v>37577</v>
      </c>
      <c r="E48" s="10">
        <v>90</v>
      </c>
      <c r="F48" s="10">
        <v>90</v>
      </c>
      <c r="G48" s="10">
        <v>90</v>
      </c>
      <c r="H48" s="10">
        <v>90</v>
      </c>
      <c r="I48" s="24" t="str">
        <f t="shared" si="0"/>
        <v>Xuất sắc</v>
      </c>
      <c r="J48" s="10">
        <v>90</v>
      </c>
      <c r="K48" s="24" t="str">
        <f t="shared" si="0"/>
        <v>Xuất sắc</v>
      </c>
    </row>
    <row r="49" spans="1:11" ht="15.75" x14ac:dyDescent="0.25">
      <c r="A49" s="10">
        <v>37</v>
      </c>
      <c r="B49" s="25" t="s">
        <v>230</v>
      </c>
      <c r="C49" s="22" t="s">
        <v>124</v>
      </c>
      <c r="D49" s="23">
        <v>37291</v>
      </c>
      <c r="E49" s="10">
        <v>70</v>
      </c>
      <c r="F49" s="10">
        <v>90</v>
      </c>
      <c r="G49" s="10">
        <v>90</v>
      </c>
      <c r="H49" s="10">
        <v>90</v>
      </c>
      <c r="I49" s="24" t="str">
        <f t="shared" si="0"/>
        <v>Xuất sắc</v>
      </c>
      <c r="J49" s="10">
        <v>90</v>
      </c>
      <c r="K49" s="24" t="str">
        <f t="shared" si="0"/>
        <v>Xuất sắc</v>
      </c>
    </row>
    <row r="50" spans="1:11" ht="15.75" x14ac:dyDescent="0.25">
      <c r="A50" s="10">
        <v>38</v>
      </c>
      <c r="B50" s="25" t="s">
        <v>231</v>
      </c>
      <c r="C50" s="22" t="s">
        <v>125</v>
      </c>
      <c r="D50" s="23">
        <v>37351</v>
      </c>
      <c r="E50" s="10">
        <v>80</v>
      </c>
      <c r="F50" s="10">
        <v>77</v>
      </c>
      <c r="G50" s="10">
        <v>77</v>
      </c>
      <c r="H50" s="10">
        <v>77</v>
      </c>
      <c r="I50" s="24" t="str">
        <f t="shared" si="0"/>
        <v>Khá</v>
      </c>
      <c r="J50" s="10">
        <v>77</v>
      </c>
      <c r="K50" s="24" t="str">
        <f t="shared" si="0"/>
        <v>Khá</v>
      </c>
    </row>
    <row r="51" spans="1:11" ht="15.75" x14ac:dyDescent="0.25">
      <c r="A51" s="10">
        <v>39</v>
      </c>
      <c r="B51" s="25" t="s">
        <v>232</v>
      </c>
      <c r="C51" s="22" t="s">
        <v>126</v>
      </c>
      <c r="D51" s="23">
        <v>37321</v>
      </c>
      <c r="E51" s="10">
        <v>85</v>
      </c>
      <c r="F51" s="10">
        <v>90</v>
      </c>
      <c r="G51" s="10">
        <v>90</v>
      </c>
      <c r="H51" s="10">
        <v>90</v>
      </c>
      <c r="I51" s="24" t="str">
        <f t="shared" si="0"/>
        <v>Xuất sắc</v>
      </c>
      <c r="J51" s="10">
        <v>90</v>
      </c>
      <c r="K51" s="24" t="str">
        <f t="shared" si="0"/>
        <v>Xuất sắc</v>
      </c>
    </row>
    <row r="52" spans="1:11" ht="15.75" x14ac:dyDescent="0.25">
      <c r="A52" s="10">
        <v>40</v>
      </c>
      <c r="B52" s="25" t="s">
        <v>233</v>
      </c>
      <c r="C52" s="22" t="s">
        <v>127</v>
      </c>
      <c r="D52" s="23">
        <v>37260</v>
      </c>
      <c r="E52" s="10">
        <v>90</v>
      </c>
      <c r="F52" s="10">
        <v>90</v>
      </c>
      <c r="G52" s="10">
        <v>90</v>
      </c>
      <c r="H52" s="10">
        <v>90</v>
      </c>
      <c r="I52" s="24" t="str">
        <f t="shared" si="0"/>
        <v>Xuất sắc</v>
      </c>
      <c r="J52" s="10">
        <v>90</v>
      </c>
      <c r="K52" s="24" t="str">
        <f t="shared" si="0"/>
        <v>Xuất sắc</v>
      </c>
    </row>
    <row r="53" spans="1:11" ht="15.75" x14ac:dyDescent="0.25">
      <c r="A53" s="10">
        <v>41</v>
      </c>
      <c r="B53" s="25" t="s">
        <v>234</v>
      </c>
      <c r="C53" s="22" t="s">
        <v>128</v>
      </c>
      <c r="D53" s="23">
        <v>37565</v>
      </c>
      <c r="E53" s="10">
        <v>90</v>
      </c>
      <c r="F53" s="10">
        <v>90</v>
      </c>
      <c r="G53" s="10">
        <v>90</v>
      </c>
      <c r="H53" s="10">
        <v>90</v>
      </c>
      <c r="I53" s="24" t="str">
        <f t="shared" si="0"/>
        <v>Xuất sắc</v>
      </c>
      <c r="J53" s="10">
        <v>90</v>
      </c>
      <c r="K53" s="24" t="str">
        <f t="shared" si="0"/>
        <v>Xuất sắc</v>
      </c>
    </row>
    <row r="54" spans="1:11" ht="15.75" x14ac:dyDescent="0.25">
      <c r="A54" s="10">
        <v>42</v>
      </c>
      <c r="B54" s="25" t="s">
        <v>235</v>
      </c>
      <c r="C54" s="22" t="s">
        <v>129</v>
      </c>
      <c r="D54" s="23">
        <v>37183</v>
      </c>
      <c r="E54" s="10">
        <v>90</v>
      </c>
      <c r="F54" s="10">
        <v>90</v>
      </c>
      <c r="G54" s="10">
        <v>90</v>
      </c>
      <c r="H54" s="10">
        <v>90</v>
      </c>
      <c r="I54" s="24" t="str">
        <f t="shared" si="0"/>
        <v>Xuất sắc</v>
      </c>
      <c r="J54" s="10">
        <v>90</v>
      </c>
      <c r="K54" s="24" t="str">
        <f t="shared" si="0"/>
        <v>Xuất sắc</v>
      </c>
    </row>
    <row r="55" spans="1:11" ht="15.75" x14ac:dyDescent="0.25">
      <c r="A55" s="10">
        <v>43</v>
      </c>
      <c r="B55" s="25" t="s">
        <v>236</v>
      </c>
      <c r="C55" s="22" t="s">
        <v>130</v>
      </c>
      <c r="D55" s="23">
        <v>37267</v>
      </c>
      <c r="E55" s="10">
        <v>80</v>
      </c>
      <c r="F55" s="10">
        <v>80</v>
      </c>
      <c r="G55" s="10">
        <v>80</v>
      </c>
      <c r="H55" s="10">
        <v>80</v>
      </c>
      <c r="I55" s="24" t="str">
        <f t="shared" si="0"/>
        <v>Tốt</v>
      </c>
      <c r="J55" s="10">
        <v>80</v>
      </c>
      <c r="K55" s="24" t="str">
        <f t="shared" si="0"/>
        <v>Tốt</v>
      </c>
    </row>
    <row r="56" spans="1:11" ht="15.75" x14ac:dyDescent="0.25">
      <c r="A56" s="10">
        <v>44</v>
      </c>
      <c r="B56" s="25" t="s">
        <v>237</v>
      </c>
      <c r="C56" s="22" t="s">
        <v>131</v>
      </c>
      <c r="D56" s="23">
        <v>37396</v>
      </c>
      <c r="E56" s="10">
        <v>80</v>
      </c>
      <c r="F56" s="10">
        <v>90</v>
      </c>
      <c r="G56" s="10">
        <v>90</v>
      </c>
      <c r="H56" s="10">
        <v>90</v>
      </c>
      <c r="I56" s="24" t="str">
        <f t="shared" si="0"/>
        <v>Xuất sắc</v>
      </c>
      <c r="J56" s="10">
        <v>90</v>
      </c>
      <c r="K56" s="24" t="str">
        <f t="shared" si="0"/>
        <v>Xuất sắc</v>
      </c>
    </row>
    <row r="57" spans="1:11" ht="15.75" x14ac:dyDescent="0.25">
      <c r="A57" s="10">
        <v>45</v>
      </c>
      <c r="B57" s="25" t="s">
        <v>238</v>
      </c>
      <c r="C57" s="22" t="s">
        <v>132</v>
      </c>
      <c r="D57" s="23">
        <v>37360</v>
      </c>
      <c r="E57" s="10">
        <v>80</v>
      </c>
      <c r="F57" s="10">
        <v>77</v>
      </c>
      <c r="G57" s="10">
        <v>77</v>
      </c>
      <c r="H57" s="10">
        <v>77</v>
      </c>
      <c r="I57" s="24" t="str">
        <f t="shared" si="0"/>
        <v>Khá</v>
      </c>
      <c r="J57" s="10">
        <v>77</v>
      </c>
      <c r="K57" s="24" t="str">
        <f t="shared" si="0"/>
        <v>Khá</v>
      </c>
    </row>
    <row r="58" spans="1:11" ht="15.75" x14ac:dyDescent="0.25">
      <c r="A58" s="10">
        <v>46</v>
      </c>
      <c r="B58" s="25" t="s">
        <v>239</v>
      </c>
      <c r="C58" s="22" t="s">
        <v>133</v>
      </c>
      <c r="D58" s="23">
        <v>37261</v>
      </c>
      <c r="E58" s="10">
        <v>90</v>
      </c>
      <c r="F58" s="10">
        <v>90</v>
      </c>
      <c r="G58" s="10">
        <v>90</v>
      </c>
      <c r="H58" s="10">
        <v>90</v>
      </c>
      <c r="I58" s="24" t="str">
        <f t="shared" si="0"/>
        <v>Xuất sắc</v>
      </c>
      <c r="J58" s="10">
        <v>90</v>
      </c>
      <c r="K58" s="24" t="str">
        <f t="shared" si="0"/>
        <v>Xuất sắc</v>
      </c>
    </row>
    <row r="59" spans="1:11" ht="15.75" x14ac:dyDescent="0.25">
      <c r="A59" s="10">
        <v>47</v>
      </c>
      <c r="B59" s="25" t="s">
        <v>240</v>
      </c>
      <c r="C59" s="22" t="s">
        <v>134</v>
      </c>
      <c r="D59" s="23">
        <v>37390</v>
      </c>
      <c r="E59" s="10">
        <v>80</v>
      </c>
      <c r="F59" s="10">
        <v>90</v>
      </c>
      <c r="G59" s="10">
        <v>90</v>
      </c>
      <c r="H59" s="10">
        <v>90</v>
      </c>
      <c r="I59" s="24" t="str">
        <f t="shared" si="0"/>
        <v>Xuất sắc</v>
      </c>
      <c r="J59" s="10">
        <v>90</v>
      </c>
      <c r="K59" s="24" t="str">
        <f t="shared" si="0"/>
        <v>Xuất sắc</v>
      </c>
    </row>
    <row r="60" spans="1:11" ht="15.75" x14ac:dyDescent="0.25">
      <c r="A60" s="10">
        <v>48</v>
      </c>
      <c r="B60" s="25" t="s">
        <v>241</v>
      </c>
      <c r="C60" s="22" t="s">
        <v>135</v>
      </c>
      <c r="D60" s="23">
        <v>37609</v>
      </c>
      <c r="E60" s="10">
        <v>80</v>
      </c>
      <c r="F60" s="10">
        <v>90</v>
      </c>
      <c r="G60" s="10">
        <v>90</v>
      </c>
      <c r="H60" s="10">
        <v>90</v>
      </c>
      <c r="I60" s="24" t="str">
        <f t="shared" si="0"/>
        <v>Xuất sắc</v>
      </c>
      <c r="J60" s="10">
        <v>90</v>
      </c>
      <c r="K60" s="24" t="str">
        <f t="shared" si="0"/>
        <v>Xuất sắc</v>
      </c>
    </row>
    <row r="61" spans="1:11" ht="15.75" x14ac:dyDescent="0.25">
      <c r="A61" s="10">
        <v>49</v>
      </c>
      <c r="B61" s="25" t="s">
        <v>242</v>
      </c>
      <c r="C61" s="22" t="s">
        <v>136</v>
      </c>
      <c r="D61" s="23">
        <v>37332</v>
      </c>
      <c r="E61" s="10">
        <v>80</v>
      </c>
      <c r="F61" s="10">
        <v>80</v>
      </c>
      <c r="G61" s="10">
        <v>80</v>
      </c>
      <c r="H61" s="10">
        <v>80</v>
      </c>
      <c r="I61" s="24" t="str">
        <f t="shared" si="0"/>
        <v>Tốt</v>
      </c>
      <c r="J61" s="10">
        <v>80</v>
      </c>
      <c r="K61" s="24" t="str">
        <f t="shared" si="0"/>
        <v>Tốt</v>
      </c>
    </row>
    <row r="62" spans="1:11" ht="15.75" x14ac:dyDescent="0.25">
      <c r="A62" s="10">
        <v>50</v>
      </c>
      <c r="B62" s="25" t="s">
        <v>243</v>
      </c>
      <c r="C62" s="22" t="s">
        <v>137</v>
      </c>
      <c r="D62" s="23">
        <v>37582</v>
      </c>
      <c r="E62" s="10">
        <v>80</v>
      </c>
      <c r="F62" s="10">
        <v>90</v>
      </c>
      <c r="G62" s="10">
        <v>90</v>
      </c>
      <c r="H62" s="10">
        <v>90</v>
      </c>
      <c r="I62" s="24" t="str">
        <f t="shared" si="0"/>
        <v>Xuất sắc</v>
      </c>
      <c r="J62" s="10">
        <v>90</v>
      </c>
      <c r="K62" s="24" t="str">
        <f t="shared" si="0"/>
        <v>Xuất sắc</v>
      </c>
    </row>
    <row r="63" spans="1:11" ht="15.75" x14ac:dyDescent="0.25">
      <c r="A63" s="10">
        <v>51</v>
      </c>
      <c r="B63" s="25" t="s">
        <v>244</v>
      </c>
      <c r="C63" s="22" t="s">
        <v>138</v>
      </c>
      <c r="D63" s="23">
        <v>37485</v>
      </c>
      <c r="E63" s="10">
        <v>80</v>
      </c>
      <c r="F63" s="10">
        <v>90</v>
      </c>
      <c r="G63" s="10">
        <v>90</v>
      </c>
      <c r="H63" s="10">
        <v>90</v>
      </c>
      <c r="I63" s="24" t="str">
        <f t="shared" si="0"/>
        <v>Xuất sắc</v>
      </c>
      <c r="J63" s="10">
        <v>90</v>
      </c>
      <c r="K63" s="24" t="str">
        <f t="shared" si="0"/>
        <v>Xuất sắc</v>
      </c>
    </row>
    <row r="64" spans="1:11" ht="15.75" x14ac:dyDescent="0.25">
      <c r="A64" s="10">
        <v>52</v>
      </c>
      <c r="B64" s="25" t="s">
        <v>245</v>
      </c>
      <c r="C64" s="22" t="s">
        <v>139</v>
      </c>
      <c r="D64" s="23">
        <v>37620</v>
      </c>
      <c r="E64" s="10">
        <v>80</v>
      </c>
      <c r="F64" s="10">
        <v>90</v>
      </c>
      <c r="G64" s="10">
        <v>90</v>
      </c>
      <c r="H64" s="10">
        <v>90</v>
      </c>
      <c r="I64" s="24" t="str">
        <f t="shared" si="0"/>
        <v>Xuất sắc</v>
      </c>
      <c r="J64" s="10">
        <v>90</v>
      </c>
      <c r="K64" s="24" t="str">
        <f t="shared" si="0"/>
        <v>Xuất sắc</v>
      </c>
    </row>
    <row r="65" spans="1:11" ht="15.75" x14ac:dyDescent="0.25">
      <c r="A65" s="10">
        <v>53</v>
      </c>
      <c r="B65" s="25" t="s">
        <v>246</v>
      </c>
      <c r="C65" s="22" t="s">
        <v>140</v>
      </c>
      <c r="D65" s="23">
        <v>37276</v>
      </c>
      <c r="E65" s="10">
        <v>92</v>
      </c>
      <c r="F65" s="10">
        <v>92</v>
      </c>
      <c r="G65" s="10">
        <v>92</v>
      </c>
      <c r="H65" s="10">
        <v>92</v>
      </c>
      <c r="I65" s="24" t="str">
        <f t="shared" si="0"/>
        <v>Xuất sắc</v>
      </c>
      <c r="J65" s="10">
        <v>92</v>
      </c>
      <c r="K65" s="24" t="str">
        <f t="shared" si="0"/>
        <v>Xuất sắc</v>
      </c>
    </row>
    <row r="67" spans="1:11" ht="16.5" x14ac:dyDescent="0.2">
      <c r="A67" s="30" t="s">
        <v>33</v>
      </c>
      <c r="B67" s="30"/>
      <c r="C67" s="30"/>
      <c r="D67" s="30"/>
    </row>
  </sheetData>
  <mergeCells count="16">
    <mergeCell ref="A67:D67"/>
    <mergeCell ref="A7:K7"/>
    <mergeCell ref="A10:A12"/>
    <mergeCell ref="B10:B12"/>
    <mergeCell ref="C10:C12"/>
    <mergeCell ref="D10:D12"/>
    <mergeCell ref="H10:I10"/>
    <mergeCell ref="H11:I11"/>
    <mergeCell ref="J10:K10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9A42C-1F35-425B-82CC-2285412F5BAC}">
  <dimension ref="A1:Q12"/>
  <sheetViews>
    <sheetView tabSelected="1" workbookViewId="0">
      <selection activeCell="C10" sqref="C10:O12"/>
    </sheetView>
  </sheetViews>
  <sheetFormatPr defaultColWidth="20.25" defaultRowHeight="14.25" x14ac:dyDescent="0.2"/>
  <cols>
    <col min="1" max="1" width="4.75" bestFit="1" customWidth="1"/>
    <col min="2" max="2" width="23" customWidth="1"/>
    <col min="3" max="3" width="4.875" style="13" bestFit="1" customWidth="1"/>
    <col min="4" max="4" width="8.375" bestFit="1" customWidth="1"/>
    <col min="5" max="5" width="6.375" bestFit="1" customWidth="1"/>
    <col min="6" max="6" width="8.375" bestFit="1" customWidth="1"/>
    <col min="7" max="7" width="6.375" bestFit="1" customWidth="1"/>
    <col min="8" max="8" width="8.375" bestFit="1" customWidth="1"/>
    <col min="9" max="9" width="6.375" bestFit="1" customWidth="1"/>
    <col min="10" max="10" width="8.375" bestFit="1" customWidth="1"/>
    <col min="11" max="11" width="5.375" bestFit="1" customWidth="1"/>
    <col min="12" max="12" width="8.375" bestFit="1" customWidth="1"/>
    <col min="13" max="13" width="5.375" bestFit="1" customWidth="1"/>
    <col min="14" max="14" width="8.375" bestFit="1" customWidth="1"/>
    <col min="15" max="15" width="8" customWidth="1"/>
    <col min="16" max="16" width="3.875" bestFit="1" customWidth="1"/>
    <col min="17" max="17" width="6.375" bestFit="1" customWidth="1"/>
  </cols>
  <sheetData>
    <row r="1" spans="1:17" s="3" customFormat="1" ht="15" x14ac:dyDescent="0.25">
      <c r="A1" s="41" t="s">
        <v>0</v>
      </c>
      <c r="B1" s="41"/>
      <c r="C1" s="41"/>
      <c r="D1" s="41"/>
      <c r="E1" s="41"/>
      <c r="F1" s="41"/>
      <c r="I1" s="42" t="s">
        <v>2</v>
      </c>
      <c r="J1" s="42"/>
      <c r="K1" s="42"/>
      <c r="L1" s="42"/>
      <c r="M1" s="42"/>
      <c r="N1" s="42"/>
      <c r="O1" s="42"/>
    </row>
    <row r="2" spans="1:17" s="3" customFormat="1" ht="15" x14ac:dyDescent="0.25">
      <c r="A2" s="42" t="s">
        <v>1</v>
      </c>
      <c r="B2" s="42"/>
      <c r="C2" s="42"/>
      <c r="D2" s="42"/>
      <c r="E2" s="42"/>
      <c r="F2" s="42"/>
      <c r="I2" s="42" t="s">
        <v>3</v>
      </c>
      <c r="J2" s="42"/>
      <c r="K2" s="42"/>
      <c r="L2" s="42"/>
      <c r="M2" s="42"/>
      <c r="N2" s="42"/>
      <c r="O2" s="42"/>
    </row>
    <row r="3" spans="1:17" s="3" customFormat="1" ht="15" x14ac:dyDescent="0.25">
      <c r="C3" s="12"/>
    </row>
    <row r="4" spans="1:17" s="3" customFormat="1" ht="59.25" customHeight="1" x14ac:dyDescent="0.3">
      <c r="B4" s="43" t="s">
        <v>247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</row>
    <row r="7" spans="1:17" s="3" customFormat="1" ht="15.75" x14ac:dyDescent="0.25">
      <c r="A7" s="44" t="s">
        <v>5</v>
      </c>
      <c r="B7" s="47" t="s">
        <v>23</v>
      </c>
      <c r="C7" s="50" t="s">
        <v>24</v>
      </c>
      <c r="D7" s="39" t="s">
        <v>25</v>
      </c>
      <c r="E7" s="53"/>
      <c r="F7" s="53"/>
      <c r="G7" s="53"/>
      <c r="H7" s="53"/>
      <c r="I7" s="53"/>
      <c r="J7" s="53"/>
      <c r="K7" s="53"/>
      <c r="L7" s="53"/>
      <c r="M7" s="53"/>
      <c r="N7" s="53"/>
      <c r="O7" s="40"/>
    </row>
    <row r="8" spans="1:17" s="3" customFormat="1" ht="15.75" x14ac:dyDescent="0.25">
      <c r="A8" s="45"/>
      <c r="B8" s="48"/>
      <c r="C8" s="51"/>
      <c r="D8" s="39" t="s">
        <v>16</v>
      </c>
      <c r="E8" s="40"/>
      <c r="F8" s="39" t="s">
        <v>17</v>
      </c>
      <c r="G8" s="40"/>
      <c r="H8" s="39" t="s">
        <v>19</v>
      </c>
      <c r="I8" s="40"/>
      <c r="J8" s="39" t="s">
        <v>21</v>
      </c>
      <c r="K8" s="40"/>
      <c r="L8" s="39" t="s">
        <v>26</v>
      </c>
      <c r="M8" s="40"/>
      <c r="N8" s="39" t="s">
        <v>18</v>
      </c>
      <c r="O8" s="40"/>
    </row>
    <row r="9" spans="1:17" s="3" customFormat="1" ht="15.75" x14ac:dyDescent="0.25">
      <c r="A9" s="46"/>
      <c r="B9" s="49"/>
      <c r="C9" s="52"/>
      <c r="D9" s="6" t="s">
        <v>27</v>
      </c>
      <c r="E9" s="6" t="s">
        <v>28</v>
      </c>
      <c r="F9" s="6" t="s">
        <v>27</v>
      </c>
      <c r="G9" s="6" t="s">
        <v>28</v>
      </c>
      <c r="H9" s="6" t="s">
        <v>27</v>
      </c>
      <c r="I9" s="6" t="s">
        <v>28</v>
      </c>
      <c r="J9" s="6" t="s">
        <v>27</v>
      </c>
      <c r="K9" s="6" t="s">
        <v>28</v>
      </c>
      <c r="L9" s="6" t="s">
        <v>27</v>
      </c>
      <c r="M9" s="6" t="s">
        <v>28</v>
      </c>
      <c r="N9" s="6" t="s">
        <v>27</v>
      </c>
      <c r="O9" s="6" t="s">
        <v>28</v>
      </c>
    </row>
    <row r="10" spans="1:17" s="3" customFormat="1" ht="15.75" x14ac:dyDescent="0.25">
      <c r="A10" s="5">
        <v>1</v>
      </c>
      <c r="B10" s="15" t="s">
        <v>30</v>
      </c>
      <c r="C10" s="16">
        <f>K65CCE1!$A$65</f>
        <v>53</v>
      </c>
      <c r="D10" s="17">
        <f>COUNTIF(K65CCE1!K$13:K$65,"Xuất sắc")</f>
        <v>28</v>
      </c>
      <c r="E10" s="18">
        <f t="shared" ref="E10:E11" si="0">D10/C10</f>
        <v>0.52830188679245282</v>
      </c>
      <c r="F10" s="17">
        <f>COUNTIF(K65CCE1!K$13:K$65,"Tốt")</f>
        <v>13</v>
      </c>
      <c r="G10" s="18">
        <f t="shared" ref="G10:G11" si="1">F10/C10</f>
        <v>0.24528301886792453</v>
      </c>
      <c r="H10" s="17">
        <f>COUNTIF(K65CCE1!K$13:K$65,"Khá")</f>
        <v>6</v>
      </c>
      <c r="I10" s="18">
        <f t="shared" ref="I10:I11" si="2">H10/C10</f>
        <v>0.11320754716981132</v>
      </c>
      <c r="J10" s="17">
        <f>COUNTIF(K65CCE1!K$13:K$65,"Trung bình")</f>
        <v>0</v>
      </c>
      <c r="K10" s="19">
        <f t="shared" ref="K10:K11" si="3">J10/C10</f>
        <v>0</v>
      </c>
      <c r="L10" s="17">
        <f>COUNTIF(K65CCE1!K$13:K$65,"Yếu")</f>
        <v>0</v>
      </c>
      <c r="M10" s="19">
        <f t="shared" ref="M10:M11" si="4">L10/C10</f>
        <v>0</v>
      </c>
      <c r="N10" s="17">
        <f>COUNTIF(K65CCE1!K$13:K$65,"Kém")</f>
        <v>6</v>
      </c>
      <c r="O10" s="19">
        <f t="shared" ref="O10:O11" si="5">N10/C10</f>
        <v>0.11320754716981132</v>
      </c>
      <c r="P10" s="20">
        <f t="shared" ref="P10:Q12" si="6">SUM(D10,F10,H10,J10,L10,N10)</f>
        <v>53</v>
      </c>
      <c r="Q10" s="21">
        <f t="shared" si="6"/>
        <v>1</v>
      </c>
    </row>
    <row r="11" spans="1:17" s="3" customFormat="1" ht="15.75" x14ac:dyDescent="0.25">
      <c r="A11" s="5">
        <v>2</v>
      </c>
      <c r="B11" s="15" t="s">
        <v>32</v>
      </c>
      <c r="C11" s="16">
        <f>K65CCE2!$A$65</f>
        <v>53</v>
      </c>
      <c r="D11" s="17">
        <f>COUNTIF(K65CCE2!K$13:K$65,"Xuất sắc")</f>
        <v>36</v>
      </c>
      <c r="E11" s="18">
        <f t="shared" si="0"/>
        <v>0.67924528301886788</v>
      </c>
      <c r="F11" s="17">
        <f>COUNTIF(K65CCE2!K$13:K$65,"Tốt")</f>
        <v>7</v>
      </c>
      <c r="G11" s="18">
        <f t="shared" si="1"/>
        <v>0.13207547169811321</v>
      </c>
      <c r="H11" s="17">
        <f>COUNTIF(K65CCE2!K$13:K$65,"Khá")</f>
        <v>9</v>
      </c>
      <c r="I11" s="18">
        <f t="shared" si="2"/>
        <v>0.16981132075471697</v>
      </c>
      <c r="J11" s="17">
        <f>COUNTIF(K65CCE2!K$13:K$65,"Trung bình")</f>
        <v>0</v>
      </c>
      <c r="K11" s="19">
        <f t="shared" si="3"/>
        <v>0</v>
      </c>
      <c r="L11" s="17">
        <f>COUNTIF(K65CCE2!K$13:K$65,"Yếu")</f>
        <v>0</v>
      </c>
      <c r="M11" s="19">
        <f t="shared" si="4"/>
        <v>0</v>
      </c>
      <c r="N11" s="17">
        <f>COUNTIF(K65CCE2!K$13:K$65,"Kém")</f>
        <v>1</v>
      </c>
      <c r="O11" s="19">
        <f t="shared" si="5"/>
        <v>1.8867924528301886E-2</v>
      </c>
      <c r="P11" s="20">
        <f t="shared" si="6"/>
        <v>53</v>
      </c>
      <c r="Q11" s="21">
        <f t="shared" si="6"/>
        <v>0.99999999999999989</v>
      </c>
    </row>
    <row r="12" spans="1:17" s="4" customFormat="1" ht="15.75" x14ac:dyDescent="0.25">
      <c r="A12" s="39" t="s">
        <v>22</v>
      </c>
      <c r="B12" s="40"/>
      <c r="C12" s="14">
        <f t="shared" ref="C12" si="7">SUM(D12,F12,H12,J12,L12,N12)</f>
        <v>106</v>
      </c>
      <c r="D12" s="6">
        <f>SUM(D10:D11)</f>
        <v>64</v>
      </c>
      <c r="E12" s="7">
        <f t="shared" ref="E12" si="8">D12/C12</f>
        <v>0.60377358490566035</v>
      </c>
      <c r="F12" s="6">
        <f>SUM(F10:F11)</f>
        <v>20</v>
      </c>
      <c r="G12" s="7">
        <f t="shared" ref="G12" si="9">F12/C12</f>
        <v>0.18867924528301888</v>
      </c>
      <c r="H12" s="6">
        <f>SUM(H10:H11)</f>
        <v>15</v>
      </c>
      <c r="I12" s="7">
        <f t="shared" ref="I12" si="10">H12/C12</f>
        <v>0.14150943396226415</v>
      </c>
      <c r="J12" s="6">
        <f>SUM(J10:J11)</f>
        <v>0</v>
      </c>
      <c r="K12" s="7">
        <f t="shared" ref="K12" si="11">J12/C12</f>
        <v>0</v>
      </c>
      <c r="L12" s="6">
        <f>SUM(L10:L11)</f>
        <v>0</v>
      </c>
      <c r="M12" s="7">
        <f t="shared" ref="M12" si="12">L12/C12</f>
        <v>0</v>
      </c>
      <c r="N12" s="6">
        <f>SUM(N10:N11)</f>
        <v>7</v>
      </c>
      <c r="O12" s="7">
        <f t="shared" ref="O12" si="13">N12/C12</f>
        <v>6.6037735849056603E-2</v>
      </c>
      <c r="P12" s="4">
        <f>SUM(P10:P11)</f>
        <v>106</v>
      </c>
      <c r="Q12" s="21">
        <f t="shared" si="6"/>
        <v>1</v>
      </c>
    </row>
  </sheetData>
  <mergeCells count="16">
    <mergeCell ref="L8:M8"/>
    <mergeCell ref="N8:O8"/>
    <mergeCell ref="A1:F1"/>
    <mergeCell ref="I1:O1"/>
    <mergeCell ref="A2:F2"/>
    <mergeCell ref="I2:O2"/>
    <mergeCell ref="B4:O4"/>
    <mergeCell ref="A7:A9"/>
    <mergeCell ref="B7:B9"/>
    <mergeCell ref="C7:C9"/>
    <mergeCell ref="D7:O7"/>
    <mergeCell ref="A12:B12"/>
    <mergeCell ref="D8:E8"/>
    <mergeCell ref="F8:G8"/>
    <mergeCell ref="H8:I8"/>
    <mergeCell ref="J8:K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K65CCE1</vt:lpstr>
      <vt:lpstr>K65CCE2</vt:lpstr>
      <vt:lpstr>Thống kê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Nguyễn Thị Huế</cp:lastModifiedBy>
  <dcterms:created xsi:type="dcterms:W3CDTF">2015-06-05T18:17:20Z</dcterms:created>
  <dcterms:modified xsi:type="dcterms:W3CDTF">2025-01-08T04:04:36Z</dcterms:modified>
</cp:coreProperties>
</file>