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FC992DC4-FB03-49E3-A7E7-69E341D48F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GAT" sheetId="1" r:id="rId1"/>
    <sheet name="K67GAT" sheetId="7" r:id="rId2"/>
    <sheet name="K68GAT" sheetId="8" r:id="rId3"/>
    <sheet name="K69GAT" sheetId="9" r:id="rId4"/>
    <sheet name="Thống kê" sheetId="5" r:id="rId5"/>
  </sheets>
  <definedNames>
    <definedName name="_xlnm._FilterDatabase" localSheetId="0" hidden="1">K66GAT!$A$12:$K$12</definedName>
    <definedName name="_xlnm._FilterDatabase" localSheetId="1" hidden="1">K67GAT!$A$12:$K$12</definedName>
    <definedName name="_xlnm._FilterDatabase" localSheetId="2" hidden="1">K68GAT!$A$12:$K$12</definedName>
    <definedName name="_xlnm._FilterDatabase" localSheetId="3" hidden="1">K69GAT!$A$12:$K$12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5" l="1"/>
  <c r="Q13" i="5"/>
  <c r="Q14" i="5"/>
  <c r="P12" i="5"/>
  <c r="P13" i="5"/>
  <c r="P14" i="5"/>
  <c r="N14" i="5"/>
  <c r="L14" i="5"/>
  <c r="J14" i="5"/>
  <c r="H14" i="5"/>
  <c r="F14" i="5"/>
  <c r="D14" i="5"/>
  <c r="N13" i="5"/>
  <c r="L13" i="5"/>
  <c r="J13" i="5"/>
  <c r="H13" i="5"/>
  <c r="F13" i="5"/>
  <c r="D13" i="5"/>
  <c r="N12" i="5"/>
  <c r="L12" i="5"/>
  <c r="J12" i="5"/>
  <c r="H12" i="5"/>
  <c r="F12" i="5"/>
  <c r="D12" i="5"/>
  <c r="C14" i="5"/>
  <c r="C13" i="5"/>
  <c r="C12" i="5"/>
  <c r="C11" i="5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13" i="9"/>
  <c r="K13" i="9" s="1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13" i="9"/>
  <c r="J14" i="8"/>
  <c r="J15" i="8"/>
  <c r="J16" i="8"/>
  <c r="J17" i="8"/>
  <c r="K17" i="8" s="1"/>
  <c r="J18" i="8"/>
  <c r="J19" i="8"/>
  <c r="J20" i="8"/>
  <c r="J21" i="8"/>
  <c r="K21" i="8" s="1"/>
  <c r="J22" i="8"/>
  <c r="J23" i="8"/>
  <c r="J24" i="8"/>
  <c r="J25" i="8"/>
  <c r="K25" i="8" s="1"/>
  <c r="J26" i="8"/>
  <c r="J27" i="8"/>
  <c r="J28" i="8"/>
  <c r="J29" i="8"/>
  <c r="K29" i="8" s="1"/>
  <c r="J30" i="8"/>
  <c r="J31" i="8"/>
  <c r="J32" i="8"/>
  <c r="J33" i="8"/>
  <c r="K33" i="8" s="1"/>
  <c r="J34" i="8"/>
  <c r="J35" i="8"/>
  <c r="J36" i="8"/>
  <c r="J37" i="8"/>
  <c r="K37" i="8" s="1"/>
  <c r="J38" i="8"/>
  <c r="J39" i="8"/>
  <c r="J40" i="8"/>
  <c r="J41" i="8"/>
  <c r="K41" i="8" s="1"/>
  <c r="J42" i="8"/>
  <c r="J43" i="8"/>
  <c r="J44" i="8"/>
  <c r="J45" i="8"/>
  <c r="K45" i="8" s="1"/>
  <c r="J46" i="8"/>
  <c r="J47" i="8"/>
  <c r="J48" i="8"/>
  <c r="J49" i="8"/>
  <c r="K49" i="8" s="1"/>
  <c r="J50" i="8"/>
  <c r="J51" i="8"/>
  <c r="J52" i="8"/>
  <c r="J53" i="8"/>
  <c r="K53" i="8" s="1"/>
  <c r="J54" i="8"/>
  <c r="J55" i="8"/>
  <c r="J13" i="8"/>
  <c r="H14" i="8"/>
  <c r="H15" i="8"/>
  <c r="H16" i="8"/>
  <c r="I16" i="8" s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13" i="8"/>
  <c r="K14" i="8"/>
  <c r="K15" i="8"/>
  <c r="K16" i="8"/>
  <c r="K18" i="8"/>
  <c r="K19" i="8"/>
  <c r="K20" i="8"/>
  <c r="K22" i="8"/>
  <c r="K23" i="8"/>
  <c r="K24" i="8"/>
  <c r="K26" i="8"/>
  <c r="K27" i="8"/>
  <c r="K28" i="8"/>
  <c r="K30" i="8"/>
  <c r="K31" i="8"/>
  <c r="K32" i="8"/>
  <c r="K34" i="8"/>
  <c r="K35" i="8"/>
  <c r="K36" i="8"/>
  <c r="K38" i="8"/>
  <c r="K39" i="8"/>
  <c r="K40" i="8"/>
  <c r="K42" i="8"/>
  <c r="K43" i="8"/>
  <c r="K44" i="8"/>
  <c r="K46" i="8"/>
  <c r="K47" i="8"/>
  <c r="K48" i="8"/>
  <c r="K50" i="8"/>
  <c r="K51" i="8"/>
  <c r="K52" i="8"/>
  <c r="K54" i="8"/>
  <c r="K55" i="8"/>
  <c r="K13" i="8"/>
  <c r="I14" i="8"/>
  <c r="I15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13" i="8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13" i="7"/>
  <c r="H17" i="1" l="1"/>
  <c r="I17" i="1" s="1"/>
  <c r="H22" i="1"/>
  <c r="I22" i="1" s="1"/>
  <c r="H30" i="1"/>
  <c r="I30" i="1" s="1"/>
  <c r="H38" i="1"/>
  <c r="I38" i="1" s="1"/>
  <c r="H40" i="1"/>
  <c r="I40" i="1" s="1"/>
  <c r="H43" i="1"/>
  <c r="I43" i="1" s="1"/>
  <c r="G14" i="1"/>
  <c r="H14" i="1" s="1"/>
  <c r="G15" i="1"/>
  <c r="H15" i="1" s="1"/>
  <c r="G16" i="1"/>
  <c r="H16" i="1" s="1"/>
  <c r="G18" i="1"/>
  <c r="H18" i="1" s="1"/>
  <c r="I18" i="1" s="1"/>
  <c r="G19" i="1"/>
  <c r="H19" i="1" s="1"/>
  <c r="G20" i="1"/>
  <c r="H20" i="1" s="1"/>
  <c r="G21" i="1"/>
  <c r="H21" i="1" s="1"/>
  <c r="G22" i="1"/>
  <c r="G23" i="1"/>
  <c r="H23" i="1" s="1"/>
  <c r="G24" i="1"/>
  <c r="H24" i="1" s="1"/>
  <c r="I24" i="1" s="1"/>
  <c r="G25" i="1"/>
  <c r="H25" i="1" s="1"/>
  <c r="G26" i="1"/>
  <c r="H26" i="1" s="1"/>
  <c r="I26" i="1" s="1"/>
  <c r="G27" i="1"/>
  <c r="H27" i="1" s="1"/>
  <c r="G28" i="1"/>
  <c r="H28" i="1" s="1"/>
  <c r="G29" i="1"/>
  <c r="H29" i="1" s="1"/>
  <c r="G30" i="1"/>
  <c r="G31" i="1"/>
  <c r="H31" i="1" s="1"/>
  <c r="G32" i="1"/>
  <c r="H32" i="1" s="1"/>
  <c r="G33" i="1"/>
  <c r="H33" i="1" s="1"/>
  <c r="G34" i="1"/>
  <c r="H34" i="1" s="1"/>
  <c r="I34" i="1" s="1"/>
  <c r="G35" i="1"/>
  <c r="H35" i="1" s="1"/>
  <c r="G36" i="1"/>
  <c r="H36" i="1" s="1"/>
  <c r="G37" i="1"/>
  <c r="H37" i="1" s="1"/>
  <c r="G39" i="1"/>
  <c r="H39" i="1" s="1"/>
  <c r="G41" i="1"/>
  <c r="H41" i="1" s="1"/>
  <c r="G42" i="1"/>
  <c r="H42" i="1" s="1"/>
  <c r="I42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13" i="1"/>
  <c r="H13" i="1" s="1"/>
  <c r="O12" i="5"/>
  <c r="O13" i="5"/>
  <c r="O14" i="5"/>
  <c r="M12" i="5"/>
  <c r="M13" i="5"/>
  <c r="M14" i="5"/>
  <c r="K12" i="5"/>
  <c r="K13" i="5"/>
  <c r="K14" i="5"/>
  <c r="I12" i="5"/>
  <c r="I13" i="5"/>
  <c r="I14" i="5"/>
  <c r="G12" i="5"/>
  <c r="G13" i="5"/>
  <c r="G14" i="5"/>
  <c r="E12" i="5"/>
  <c r="E13" i="5"/>
  <c r="E14" i="5"/>
  <c r="I36" i="1" l="1"/>
  <c r="J36" i="1"/>
  <c r="K36" i="1" s="1"/>
  <c r="I32" i="1"/>
  <c r="J32" i="1"/>
  <c r="K32" i="1" s="1"/>
  <c r="I28" i="1"/>
  <c r="J28" i="1"/>
  <c r="K28" i="1" s="1"/>
  <c r="I20" i="1"/>
  <c r="J20" i="1"/>
  <c r="K20" i="1" s="1"/>
  <c r="I59" i="1"/>
  <c r="J59" i="1"/>
  <c r="K59" i="1" s="1"/>
  <c r="I55" i="1"/>
  <c r="J55" i="1"/>
  <c r="K55" i="1" s="1"/>
  <c r="I51" i="1"/>
  <c r="J51" i="1"/>
  <c r="K51" i="1" s="1"/>
  <c r="I47" i="1"/>
  <c r="J47" i="1"/>
  <c r="K47" i="1" s="1"/>
  <c r="I15" i="1"/>
  <c r="J15" i="1"/>
  <c r="K15" i="1" s="1"/>
  <c r="I58" i="1"/>
  <c r="J58" i="1"/>
  <c r="K58" i="1" s="1"/>
  <c r="I54" i="1"/>
  <c r="J54" i="1"/>
  <c r="K54" i="1" s="1"/>
  <c r="I50" i="1"/>
  <c r="J50" i="1"/>
  <c r="K50" i="1" s="1"/>
  <c r="I46" i="1"/>
  <c r="J46" i="1"/>
  <c r="K46" i="1" s="1"/>
  <c r="I41" i="1"/>
  <c r="J41" i="1"/>
  <c r="K41" i="1" s="1"/>
  <c r="I35" i="1"/>
  <c r="J35" i="1"/>
  <c r="K35" i="1" s="1"/>
  <c r="I31" i="1"/>
  <c r="J31" i="1"/>
  <c r="K31" i="1" s="1"/>
  <c r="I27" i="1"/>
  <c r="J27" i="1"/>
  <c r="K27" i="1" s="1"/>
  <c r="I23" i="1"/>
  <c r="J23" i="1"/>
  <c r="K23" i="1" s="1"/>
  <c r="I19" i="1"/>
  <c r="J19" i="1"/>
  <c r="K19" i="1" s="1"/>
  <c r="I14" i="1"/>
  <c r="J14" i="1"/>
  <c r="K14" i="1" s="1"/>
  <c r="I13" i="1"/>
  <c r="J13" i="1"/>
  <c r="K13" i="1" s="1"/>
  <c r="I57" i="1"/>
  <c r="J57" i="1"/>
  <c r="K57" i="1" s="1"/>
  <c r="I53" i="1"/>
  <c r="J53" i="1"/>
  <c r="K53" i="1" s="1"/>
  <c r="I49" i="1"/>
  <c r="J49" i="1"/>
  <c r="K49" i="1" s="1"/>
  <c r="I45" i="1"/>
  <c r="J45" i="1"/>
  <c r="K45" i="1" s="1"/>
  <c r="I39" i="1"/>
  <c r="J39" i="1"/>
  <c r="K39" i="1" s="1"/>
  <c r="I60" i="1"/>
  <c r="J60" i="1"/>
  <c r="K60" i="1" s="1"/>
  <c r="I56" i="1"/>
  <c r="J56" i="1"/>
  <c r="K56" i="1" s="1"/>
  <c r="I52" i="1"/>
  <c r="J52" i="1"/>
  <c r="K52" i="1" s="1"/>
  <c r="I48" i="1"/>
  <c r="J48" i="1"/>
  <c r="K48" i="1" s="1"/>
  <c r="I44" i="1"/>
  <c r="J44" i="1"/>
  <c r="K44" i="1" s="1"/>
  <c r="I37" i="1"/>
  <c r="J37" i="1"/>
  <c r="K37" i="1" s="1"/>
  <c r="I33" i="1"/>
  <c r="J33" i="1"/>
  <c r="K33" i="1" s="1"/>
  <c r="I29" i="1"/>
  <c r="J29" i="1"/>
  <c r="K29" i="1" s="1"/>
  <c r="I25" i="1"/>
  <c r="J25" i="1"/>
  <c r="K25" i="1" s="1"/>
  <c r="I21" i="1"/>
  <c r="J21" i="1"/>
  <c r="K21" i="1" s="1"/>
  <c r="I16" i="1"/>
  <c r="J16" i="1"/>
  <c r="K16" i="1" s="1"/>
  <c r="J34" i="1"/>
  <c r="K34" i="1" s="1"/>
  <c r="J30" i="1"/>
  <c r="K30" i="1" s="1"/>
  <c r="J26" i="1"/>
  <c r="K26" i="1" s="1"/>
  <c r="J22" i="1"/>
  <c r="K22" i="1" s="1"/>
  <c r="J18" i="1"/>
  <c r="K18" i="1" s="1"/>
  <c r="J42" i="1"/>
  <c r="K42" i="1" s="1"/>
  <c r="J24" i="1"/>
  <c r="K24" i="1" s="1"/>
  <c r="J40" i="1"/>
  <c r="K40" i="1" s="1"/>
  <c r="J43" i="1"/>
  <c r="K43" i="1" s="1"/>
  <c r="J38" i="1"/>
  <c r="K38" i="1" s="1"/>
  <c r="J17" i="1"/>
  <c r="K17" i="1" s="1"/>
  <c r="J11" i="5" l="1"/>
  <c r="K11" i="5" s="1"/>
  <c r="H11" i="5"/>
  <c r="I11" i="5" s="1"/>
  <c r="N11" i="5"/>
  <c r="O11" i="5" s="1"/>
  <c r="F11" i="5"/>
  <c r="F15" i="5" s="1"/>
  <c r="L11" i="5"/>
  <c r="M11" i="5" s="1"/>
  <c r="D11" i="5"/>
  <c r="H15" i="5"/>
  <c r="J15" i="5" l="1"/>
  <c r="L15" i="5"/>
  <c r="G11" i="5"/>
  <c r="N15" i="5"/>
  <c r="P11" i="5"/>
  <c r="P15" i="5" s="1"/>
  <c r="E11" i="5"/>
  <c r="D15" i="5"/>
  <c r="C15" i="5" l="1"/>
  <c r="K15" i="5" s="1"/>
  <c r="Q11" i="5"/>
  <c r="M15" i="5" l="1"/>
  <c r="G15" i="5"/>
  <c r="E15" i="5"/>
  <c r="O15" i="5"/>
  <c r="I15" i="5"/>
  <c r="Q15" i="5"/>
</calcChain>
</file>

<file path=xl/sharedStrings.xml><?xml version="1.0" encoding="utf-8"?>
<sst xmlns="http://schemas.openxmlformats.org/spreadsheetml/2006/main" count="353" uniqueCount="257">
  <si>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</si>
  <si>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</si>
  <si>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</si>
  <si>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</si>
  <si>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</si>
  <si>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KHOA KHOA CÔNG NGHỆ NÔNG NGHIỆP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</si>
  <si>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</si>
  <si>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</si>
  <si>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</si>
  <si>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</si>
  <si>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</si>
  <si>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</si>
  <si>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</si>
  <si>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</si>
  <si>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</si>
  <si>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</si>
  <si>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</si>
  <si>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Xuất sắc</t>
  </si>
  <si>
    <t>Tốt</t>
  </si>
  <si>
    <t>Kém</t>
  </si>
  <si>
    <t>Khá</t>
  </si>
  <si>
    <t>Trung bình</t>
  </si>
  <si>
    <t>Lớp</t>
  </si>
  <si>
    <t>Sĩ số</t>
  </si>
  <si>
    <t>Kết quả xếp loại</t>
  </si>
  <si>
    <t>Yếu</t>
  </si>
  <si>
    <t>Số lượng</t>
  </si>
  <si>
    <t>%</t>
  </si>
  <si>
    <t>Tổng Khoa CNNN</t>
  </si>
  <si>
    <t>HĐ cấp Trường
(dự kiến)</t>
  </si>
  <si>
    <t>BẢNG TỔNG HỢP KẾT QUẢ RÈN LUYỆN CỦA SINH VIÊN
 KHOA CÔNG NGHỆ NÔNG NGHIỆP</t>
  </si>
  <si>
    <t>LỚP QH-2021-I/CQ-G-AT, HỌC KỲ 1, NĂM HỌC 2024-2025</t>
  </si>
  <si>
    <t>QH-2021-I/CQ-G-AT</t>
  </si>
  <si>
    <t>LỚP QH-2022-I/CQ-G-AT, HỌC KỲ 1, NĂM HỌC 2024-2025</t>
  </si>
  <si>
    <t>LỚP QH-2023-I/CQ-G-AT, HỌC KỲ 1, NĂM HỌC 2024-2025</t>
  </si>
  <si>
    <t>QH-2022-I/CQ-G-AT</t>
  </si>
  <si>
    <t>QH-2023-I/CQ-G-AT</t>
  </si>
  <si>
    <t>LỚP QH-2024-I/CQ-G-AT, HỌC KỲ 1, NĂM HỌC 2024-2025</t>
  </si>
  <si>
    <t>QH-2024-I/CQ-G-AT</t>
  </si>
  <si>
    <t>Hoàng Bùi Quế Anh</t>
  </si>
  <si>
    <t>Hà Đức Anh</t>
  </si>
  <si>
    <t>Trần Hoàng Anh</t>
  </si>
  <si>
    <t>Đào Ngọc Bích</t>
  </si>
  <si>
    <t>Lê Đức Chiến</t>
  </si>
  <si>
    <t>Đào Thị Chúc</t>
  </si>
  <si>
    <t>Bùi Thị Dung</t>
  </si>
  <si>
    <t>Nguyễn Phạm Dũng</t>
  </si>
  <si>
    <t>Nguyễn Đức Duy</t>
  </si>
  <si>
    <t>Nguyễn Thị Duyên</t>
  </si>
  <si>
    <t>Vũ Đức Đại</t>
  </si>
  <si>
    <t>Đoàn Hải Đăng</t>
  </si>
  <si>
    <t>Bùi Trần Duy Đông</t>
  </si>
  <si>
    <t>Nguyễn Vũ Phương Đông</t>
  </si>
  <si>
    <t>Trần Bá Đức</t>
  </si>
  <si>
    <t>Trần Minh Hiếu</t>
  </si>
  <si>
    <t>Nguyễn Xuân Hòa</t>
  </si>
  <si>
    <t>Chu Công Hoàn</t>
  </si>
  <si>
    <t>Đỗ Thái Học</t>
  </si>
  <si>
    <t>Nguyễn Khánh Huyền</t>
  </si>
  <si>
    <t>Hà Quang Hưng</t>
  </si>
  <si>
    <t>Bùi Thiên Hương</t>
  </si>
  <si>
    <t>Mai Thị Kim Khánh</t>
  </si>
  <si>
    <t>Đặng Ngọc Khiêm</t>
  </si>
  <si>
    <t>Chu Viết Kiên</t>
  </si>
  <si>
    <t>Đậu Mạnh Kiên</t>
  </si>
  <si>
    <t>Lê Duy Linh</t>
  </si>
  <si>
    <t>Nguyễn Hữu Long</t>
  </si>
  <si>
    <t>Ngô Anh Minh</t>
  </si>
  <si>
    <t>Đàm Vũ Nam</t>
  </si>
  <si>
    <t>Nguyễn Đình Nam</t>
  </si>
  <si>
    <t>Trịnh Hoài Nam</t>
  </si>
  <si>
    <t>Vũ Thị Thu Ngà</t>
  </si>
  <si>
    <t>Cao Hà Phương</t>
  </si>
  <si>
    <t>Trần Hà Phương</t>
  </si>
  <si>
    <t>Nguyễn Lương Quý</t>
  </si>
  <si>
    <t>Cao Hồng Sơn</t>
  </si>
  <si>
    <t>Bùi Gia Tân</t>
  </si>
  <si>
    <t>Phạm Đức Thành</t>
  </si>
  <si>
    <t>Trần Đức Thắng</t>
  </si>
  <si>
    <t>Văn Đức Thiện</t>
  </si>
  <si>
    <t>Vũ Văn Toàn</t>
  </si>
  <si>
    <t>Nguyễn Thị Quỳnh Trang</t>
  </si>
  <si>
    <t>Phùng Trường Trinh</t>
  </si>
  <si>
    <t>Đỗ Việt Trung</t>
  </si>
  <si>
    <t>Đỗ Đình Trường</t>
  </si>
  <si>
    <t>Nguyễn Quang Tùng</t>
  </si>
  <si>
    <t>Ấn định danh sách có 48 sinh viên./.</t>
  </si>
  <si>
    <t>Trần Đức Hiệu</t>
  </si>
  <si>
    <t>Nguyễn Hải Long</t>
  </si>
  <si>
    <t>Nguyễn Đan Trường</t>
  </si>
  <si>
    <t>Vũ Việt Hùng</t>
  </si>
  <si>
    <t>Trần Ngọc Minh</t>
  </si>
  <si>
    <t>Nguyễn Ngọc Tình</t>
  </si>
  <si>
    <t>Nguyễn Việt Hưng</t>
  </si>
  <si>
    <t>Nguyễn Anh Kiệt</t>
  </si>
  <si>
    <t>Chu Mạnh Tùng</t>
  </si>
  <si>
    <t>Đỗ Minh Thu</t>
  </si>
  <si>
    <t>Nguyễn Phú Sáng</t>
  </si>
  <si>
    <t>Nguyễn Sơn Tùng</t>
  </si>
  <si>
    <t>Nguyễn Văn Dư</t>
  </si>
  <si>
    <t>Phạm Thị Thu Hoài</t>
  </si>
  <si>
    <t>Đinh Thị Hồng Nhung</t>
  </si>
  <si>
    <t>Nguyễn Thị Vân</t>
  </si>
  <si>
    <t>Lê Thị Khánh Huyền</t>
  </si>
  <si>
    <t>Lê Thanh Tình</t>
  </si>
  <si>
    <t>Trần Thị Hằng</t>
  </si>
  <si>
    <t>Đinh Thị Thùy Trang</t>
  </si>
  <si>
    <t>Hoàng Mạnh Lộc</t>
  </si>
  <si>
    <t>Hoàng Ngọc Yến</t>
  </si>
  <si>
    <t>Phạm Quang Vũ</t>
  </si>
  <si>
    <t>Nguyễn Văn Quyết</t>
  </si>
  <si>
    <t>Phạm Văn Hùng</t>
  </si>
  <si>
    <t>Nguyễn Thị Thảo</t>
  </si>
  <si>
    <t>Nguyễn Thị Huyền</t>
  </si>
  <si>
    <t>Vũ Danh Thái</t>
  </si>
  <si>
    <t>Vũ Ngọc An</t>
  </si>
  <si>
    <t>Đỗ Hải Anh</t>
  </si>
  <si>
    <t>Nguyễn Đức Thế Anh</t>
  </si>
  <si>
    <t>Nguyễn Tuấn Anh</t>
  </si>
  <si>
    <t>Nguyễn Thị Kim Cúc</t>
  </si>
  <si>
    <t>Cao Văn Dĩnh</t>
  </si>
  <si>
    <t>Đỗ Đức Dũng</t>
  </si>
  <si>
    <t>Nguyễn Hồng Dương</t>
  </si>
  <si>
    <t>Nguyễn Huy Dương</t>
  </si>
  <si>
    <t>Nguyễn Quang Đại</t>
  </si>
  <si>
    <t>Nguyễn Tiến Đạt</t>
  </si>
  <si>
    <t>Nguyễn Xuân Đức</t>
  </si>
  <si>
    <t>Hoàng Trường Giang</t>
  </si>
  <si>
    <t>Ngô Trường Giang</t>
  </si>
  <si>
    <t>Phạm Ngân Hà</t>
  </si>
  <si>
    <t>Chu Đức Hải</t>
  </si>
  <si>
    <t>Mai Trần Hiếu</t>
  </si>
  <si>
    <t>Phạm Hoàng Lực</t>
  </si>
  <si>
    <t>Lê Đỗ Công Minh</t>
  </si>
  <si>
    <t>Phạm Nhật Minh</t>
  </si>
  <si>
    <t>Phạm Việt Hoàng Nam</t>
  </si>
  <si>
    <t>Lê Thị Nga</t>
  </si>
  <si>
    <t>Nguyễn Quốc Phương</t>
  </si>
  <si>
    <t>Phạm Thị Thu Phương</t>
  </si>
  <si>
    <t>Trần Thị Phương</t>
  </si>
  <si>
    <t>Nguyễn Minh Quân</t>
  </si>
  <si>
    <t>Tạ Minh Quân</t>
  </si>
  <si>
    <t>Phạm Công Quý</t>
  </si>
  <si>
    <t>Nguyễn Yến Quỳnh</t>
  </si>
  <si>
    <t>Phạm Ngọc Kỳ Sơn</t>
  </si>
  <si>
    <t>Vũ Anh Tài</t>
  </si>
  <si>
    <t>Vũ Anh Tú</t>
  </si>
  <si>
    <t>Nguyễn Hoàng Tùng</t>
  </si>
  <si>
    <t>Chu Hữu Tươi</t>
  </si>
  <si>
    <t>Đỗ Danh Thái</t>
  </si>
  <si>
    <t>Phạm Văn Hoàng Thiên</t>
  </si>
  <si>
    <t>Phan Sơn Thịnh</t>
  </si>
  <si>
    <t>Nguyễn Anh Thư</t>
  </si>
  <si>
    <t>Lại Huyền Thương</t>
  </si>
  <si>
    <t>Tăng Tuấn Việt</t>
  </si>
  <si>
    <t>Lê Hoàng Vũ</t>
  </si>
  <si>
    <t>Lê Trường Xuân</t>
  </si>
  <si>
    <t>Nguyễn Thị Băng Yên</t>
  </si>
  <si>
    <t>Ấn định danh sách có 28 sinh viên./.</t>
  </si>
  <si>
    <t>Ấn định danh sách có 43 sinh viên./.</t>
  </si>
  <si>
    <t>Nguyễn Đức Bình An</t>
  </si>
  <si>
    <t>Ngọ Ngọc Anh</t>
  </si>
  <si>
    <t>Nguyễn Hà Tú Anh</t>
  </si>
  <si>
    <t>Nguyễn Thị Ngọc Ánh</t>
  </si>
  <si>
    <t>Mẫn Thị Hải Băng</t>
  </si>
  <si>
    <t>Trần Nguyễn Kiều Chinh</t>
  </si>
  <si>
    <t>Nguyễn Xuân Công</t>
  </si>
  <si>
    <t>Đào Thành Đạt</t>
  </si>
  <si>
    <t>Đỗ Hoàng Khắc Đoàn</t>
  </si>
  <si>
    <t>Dương Văn Duẩn</t>
  </si>
  <si>
    <t>Nguyễn Đình Đức</t>
  </si>
  <si>
    <t>Phạm Minh Đức</t>
  </si>
  <si>
    <t>Nguyễn Việt Dũng</t>
  </si>
  <si>
    <t>Bùi Tùng Dương</t>
  </si>
  <si>
    <t>Nguyễn Thùy Dương</t>
  </si>
  <si>
    <t>Nguyễn Thành Giang</t>
  </si>
  <si>
    <t>Nguyễn Thị Phương Hậu</t>
  </si>
  <si>
    <t>Vũ Minh Hiếu</t>
  </si>
  <si>
    <t>Trần Tân Hùng</t>
  </si>
  <si>
    <t>Trần Mạnh Hưng</t>
  </si>
  <si>
    <t>Hà Đức Huy</t>
  </si>
  <si>
    <t>Vũ Đăng Huy</t>
  </si>
  <si>
    <t>Nguyễn Thị Thanh Huyền</t>
  </si>
  <si>
    <t>Trần Thu Huyền</t>
  </si>
  <si>
    <t>Nguyễn Sỹ Lộc</t>
  </si>
  <si>
    <t>Trịnh Duy Lộc</t>
  </si>
  <si>
    <t>Phạm Minh Lý</t>
  </si>
  <si>
    <t>Bùi Quang Minh</t>
  </si>
  <si>
    <t>Vũ Quang Minh</t>
  </si>
  <si>
    <t>Trịnh Hoàng Phát</t>
  </si>
  <si>
    <t>Đặng Như Quỳnh</t>
  </si>
  <si>
    <t>Đinh Thị Diễm Quỳnh</t>
  </si>
  <si>
    <t>Đặng Thái Sơn</t>
  </si>
  <si>
    <t>Trịnh Bá Sơn</t>
  </si>
  <si>
    <t>Lê Xuân Tâm</t>
  </si>
  <si>
    <t>Nguyễn Văn Thạch</t>
  </si>
  <si>
    <t>Hoàng Ngọc Thành</t>
  </si>
  <si>
    <t>Mai Văn Thành</t>
  </si>
  <si>
    <t>Nguyễn Minh Tiến</t>
  </si>
  <si>
    <t>Bùi Ngọc Toàn</t>
  </si>
  <si>
    <t>Nguyễn Thị Huyền Trang</t>
  </si>
  <si>
    <t>Nguyễn Thành Trung</t>
  </si>
  <si>
    <t>Trần Quang Tú</t>
  </si>
  <si>
    <t>Nguyễn Anh Tuấn</t>
  </si>
  <si>
    <t>Nguyễn Thế Tuyên</t>
  </si>
  <si>
    <t>Nguyễn Trung Việt</t>
  </si>
  <si>
    <t>Nguyễn Quang Vinh</t>
  </si>
  <si>
    <t>Nguyễn Thế Vinh</t>
  </si>
  <si>
    <t>Ấn định danh sách có 50 sinh viên./.</t>
  </si>
  <si>
    <t>21020259</t>
  </si>
  <si>
    <t>21020801</t>
  </si>
  <si>
    <t>21020802</t>
  </si>
  <si>
    <t>21020804</t>
  </si>
  <si>
    <t>21020805</t>
  </si>
  <si>
    <t>21020806</t>
  </si>
  <si>
    <t>21020807</t>
  </si>
  <si>
    <t>21020808</t>
  </si>
  <si>
    <t>21020809</t>
  </si>
  <si>
    <t>21020810</t>
  </si>
  <si>
    <t>21020811</t>
  </si>
  <si>
    <t>21020813</t>
  </si>
  <si>
    <t>21020815</t>
  </si>
  <si>
    <t>21020816</t>
  </si>
  <si>
    <t>21020817</t>
  </si>
  <si>
    <t>21020818</t>
  </si>
  <si>
    <t>21020819</t>
  </si>
  <si>
    <t>21020821</t>
  </si>
  <si>
    <t>21020822</t>
  </si>
  <si>
    <t>21020823</t>
  </si>
  <si>
    <t>21020824</t>
  </si>
  <si>
    <t>21020825</t>
  </si>
  <si>
    <t>21020826</t>
  </si>
  <si>
    <t>21020827</t>
  </si>
  <si>
    <t>21020829</t>
  </si>
  <si>
    <t>21020830</t>
  </si>
  <si>
    <t>21020831</t>
  </si>
  <si>
    <t>21020832</t>
  </si>
  <si>
    <t>21020833</t>
  </si>
  <si>
    <t>21020835</t>
  </si>
  <si>
    <t>21020837</t>
  </si>
  <si>
    <t>21020839</t>
  </si>
  <si>
    <t>21020840</t>
  </si>
  <si>
    <t>21020841</t>
  </si>
  <si>
    <t>21020843</t>
  </si>
  <si>
    <t>21020844</t>
  </si>
  <si>
    <t>21020847</t>
  </si>
  <si>
    <t>21020848</t>
  </si>
  <si>
    <t>21020849</t>
  </si>
  <si>
    <t>21020851</t>
  </si>
  <si>
    <t>21020852</t>
  </si>
  <si>
    <t>21020853</t>
  </si>
  <si>
    <t>21020854</t>
  </si>
  <si>
    <t>21020855</t>
  </si>
  <si>
    <t>21020856</t>
  </si>
  <si>
    <t>21020857</t>
  </si>
  <si>
    <t>21020858</t>
  </si>
  <si>
    <t>21020860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</si>
</sst>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1"/>
      <name val="Times New Roman"/>
      <family val="1"/>
      <scheme val="major"/>
    </font>
    <font>
      <sz val="8"/>
      <name val="Arial"/>
      <family val="2"/>
      <scheme val="minor"/>
    </font>
    <font>
      <sz val="12"/>
      <name val="Times New Roman"/>
      <family val="1"/>
      <scheme val="major"/>
    </font>
    <font>
      <b/>
      <sz val="12"/>
      <name val="Times New Roman"/>
      <family val="1"/>
    </font>
    <font>
      <b/>
      <sz val="12"/>
      <name val="Times New Roman"/>
      <family val="1"/>
      <scheme val="maj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scheme val="major"/>
    </font>
    <font>
      <sz val="11"/>
      <name val="Arial"/>
      <family val="2"/>
      <scheme val="minor"/>
    </font>
    <font>
      <sz val="13"/>
      <color theme="1"/>
      <name val="Times New Roman"/>
      <family val="1"/>
      <scheme val="major"/>
    </font>
    <font>
      <b/>
      <sz val="15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/>
    </xf>
    <xf numFmtId="49" fontId="17" fillId="0" borderId="8" xfId="0" applyNumberFormat="1" applyFont="1" applyBorder="1"/>
    <xf numFmtId="0" fontId="17" fillId="0" borderId="8" xfId="0" applyFont="1" applyBorder="1"/>
    <xf numFmtId="14" fontId="17" fillId="0" borderId="8" xfId="0" applyNumberFormat="1" applyFont="1" applyBorder="1"/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0</xdr:rowOff>
    </xdr:from>
    <xdr:to>
      <xdr:col>10</xdr:col>
      <xdr:colOff>171450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7288A28-4952-7D78-04EE-07CBA51E9B6C}"/>
            </a:ext>
          </a:extLst>
        </xdr:cNvPr>
        <xdr:cNvCxnSpPr/>
      </xdr:nvCxnSpPr>
      <xdr:spPr>
        <a:xfrm>
          <a:off x="4572000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</xdr:row>
      <xdr:rowOff>9525</xdr:rowOff>
    </xdr:from>
    <xdr:to>
      <xdr:col>2</xdr:col>
      <xdr:colOff>1190625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577BF3C-5F97-9B17-7A62-A8875E82EDD1}"/>
            </a:ext>
          </a:extLst>
        </xdr:cNvPr>
        <xdr:cNvCxnSpPr/>
      </xdr:nvCxnSpPr>
      <xdr:spPr>
        <a:xfrm>
          <a:off x="904875" y="428625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0</xdr:rowOff>
    </xdr:from>
    <xdr:to>
      <xdr:col>10</xdr:col>
      <xdr:colOff>171450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07555B5-01B1-4227-88AB-B771F8672557}"/>
            </a:ext>
          </a:extLst>
        </xdr:cNvPr>
        <xdr:cNvCxnSpPr/>
      </xdr:nvCxnSpPr>
      <xdr:spPr>
        <a:xfrm>
          <a:off x="4724400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</xdr:row>
      <xdr:rowOff>9525</xdr:rowOff>
    </xdr:from>
    <xdr:to>
      <xdr:col>2</xdr:col>
      <xdr:colOff>1190625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DE072D-46CB-4A15-866B-2F5C53F0E433}"/>
            </a:ext>
          </a:extLst>
        </xdr:cNvPr>
        <xdr:cNvCxnSpPr/>
      </xdr:nvCxnSpPr>
      <xdr:spPr>
        <a:xfrm>
          <a:off x="771525" y="428625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0</xdr:rowOff>
    </xdr:from>
    <xdr:to>
      <xdr:col>10</xdr:col>
      <xdr:colOff>171450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3640855-A2A6-4502-A5F0-FCF7CD7D2996}"/>
            </a:ext>
          </a:extLst>
        </xdr:cNvPr>
        <xdr:cNvCxnSpPr/>
      </xdr:nvCxnSpPr>
      <xdr:spPr>
        <a:xfrm>
          <a:off x="4724400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</xdr:row>
      <xdr:rowOff>9525</xdr:rowOff>
    </xdr:from>
    <xdr:to>
      <xdr:col>2</xdr:col>
      <xdr:colOff>1190625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2759718-30DA-4536-B63F-3F0C4E6970E1}"/>
            </a:ext>
          </a:extLst>
        </xdr:cNvPr>
        <xdr:cNvCxnSpPr/>
      </xdr:nvCxnSpPr>
      <xdr:spPr>
        <a:xfrm>
          <a:off x="771525" y="428625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0</xdr:rowOff>
    </xdr:from>
    <xdr:to>
      <xdr:col>10</xdr:col>
      <xdr:colOff>171450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EDD9CC-265A-4C37-9597-F0B5744187ED}"/>
            </a:ext>
          </a:extLst>
        </xdr:cNvPr>
        <xdr:cNvCxnSpPr/>
      </xdr:nvCxnSpPr>
      <xdr:spPr>
        <a:xfrm>
          <a:off x="4724400" y="4191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</xdr:row>
      <xdr:rowOff>9525</xdr:rowOff>
    </xdr:from>
    <xdr:to>
      <xdr:col>2</xdr:col>
      <xdr:colOff>1190625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0C7F9B2-3E49-49C3-8C91-7D395A9EF29E}"/>
            </a:ext>
          </a:extLst>
        </xdr:cNvPr>
        <xdr:cNvCxnSpPr/>
      </xdr:nvCxnSpPr>
      <xdr:spPr>
        <a:xfrm>
          <a:off x="771525" y="428625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ECEA9F7-D631-4E6D-A41A-B6367B50C259}"/>
            </a:ext>
          </a:extLst>
        </xdr:cNvPr>
        <xdr:cNvCxnSpPr/>
      </xdr:nvCxnSpPr>
      <xdr:spPr>
        <a:xfrm>
          <a:off x="1628775" y="361950"/>
          <a:ext cx="1200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12E2EA7-4B26-4FFA-8055-983C653872C2}"/>
            </a:ext>
          </a:extLst>
        </xdr:cNvPr>
        <xdr:cNvCxnSpPr/>
      </xdr:nvCxnSpPr>
      <xdr:spPr>
        <a:xfrm>
          <a:off x="7591425" y="3619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43" workbookViewId="0">
      <selection activeCell="M49" sqref="M49"/>
    </sheetView>
  </sheetViews>
  <sheetFormatPr defaultColWidth="17.875" defaultRowHeight="15" x14ac:dyDescent="0.25"/>
  <cols>
    <col min="1" max="1" width="4.75" style="42" bestFit="1" customWidth="1"/>
    <col min="2" max="2" width="8.875" style="41" bestFit="1" customWidth="1"/>
    <col min="3" max="3" width="21.625" style="41" customWidth="1"/>
    <col min="4" max="4" width="9.875" style="42" bestFit="1" customWidth="1"/>
    <col min="5" max="5" width="6.875" style="42" bestFit="1" customWidth="1"/>
    <col min="6" max="8" width="5.375" style="42" bestFit="1" customWidth="1"/>
    <col min="9" max="9" width="8.75" style="41" bestFit="1" customWidth="1"/>
    <col min="10" max="10" width="5.375" style="42" bestFit="1" customWidth="1"/>
    <col min="11" max="11" width="9.25" style="41" customWidth="1"/>
    <col min="12" max="16384" width="17.875" style="41"/>
  </cols>
  <sheetData>
    <row r="1" spans="1:11" ht="16.5" x14ac:dyDescent="0.25">
      <c r="A1" s="23" t="s">
        <v>0</v>
      </c>
      <c r="B1" s="23"/>
      <c r="C1" s="23"/>
      <c r="D1" s="23"/>
      <c r="G1" s="25" t="s">
        <v>2</v>
      </c>
      <c r="H1" s="25"/>
      <c r="I1" s="25"/>
      <c r="J1" s="25"/>
      <c r="K1" s="25"/>
    </row>
    <row r="2" spans="1:11" ht="16.5" x14ac:dyDescent="0.25">
      <c r="A2" s="24" t="s">
        <v>1</v>
      </c>
      <c r="B2" s="24"/>
      <c r="C2" s="24"/>
      <c r="D2" s="24"/>
      <c r="G2" s="25" t="s">
        <v>3</v>
      </c>
      <c r="H2" s="25"/>
      <c r="I2" s="25"/>
      <c r="J2" s="25"/>
      <c r="K2" s="25"/>
    </row>
    <row r="3" spans="1:11" ht="11.25" customHeight="1" x14ac:dyDescent="0.25">
      <c r="A3" s="4"/>
    </row>
    <row r="4" spans="1:11" ht="13.5" customHeight="1" x14ac:dyDescent="0.25"/>
    <row r="5" spans="1:11" ht="19.5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9.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9.5" x14ac:dyDescent="0.25">
      <c r="A7" s="2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0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43"/>
    </row>
    <row r="10" spans="1:11" ht="15.75" x14ac:dyDescent="0.25">
      <c r="A10" s="26" t="s">
        <v>6</v>
      </c>
      <c r="B10" s="22" t="s">
        <v>7</v>
      </c>
      <c r="C10" s="22" t="s">
        <v>8</v>
      </c>
      <c r="D10" s="22" t="s">
        <v>9</v>
      </c>
      <c r="E10" s="14" t="s">
        <v>10</v>
      </c>
      <c r="F10" s="14" t="s">
        <v>10</v>
      </c>
      <c r="G10" s="14" t="s">
        <v>10</v>
      </c>
      <c r="H10" s="22" t="s">
        <v>14</v>
      </c>
      <c r="I10" s="22"/>
      <c r="J10" s="22" t="s">
        <v>14</v>
      </c>
      <c r="K10" s="22"/>
    </row>
    <row r="11" spans="1:11" ht="32.25" customHeight="1" x14ac:dyDescent="0.25">
      <c r="A11" s="26"/>
      <c r="B11" s="22"/>
      <c r="C11" s="22"/>
      <c r="D11" s="22"/>
      <c r="E11" s="14" t="s">
        <v>11</v>
      </c>
      <c r="F11" s="14" t="s">
        <v>12</v>
      </c>
      <c r="G11" s="14" t="s">
        <v>13</v>
      </c>
      <c r="H11" s="22" t="s">
        <v>15</v>
      </c>
      <c r="I11" s="22"/>
      <c r="J11" s="22" t="s">
        <v>29</v>
      </c>
      <c r="K11" s="22"/>
    </row>
    <row r="12" spans="1:11" ht="15.75" x14ac:dyDescent="0.25">
      <c r="A12" s="26"/>
      <c r="B12" s="22"/>
      <c r="C12" s="22"/>
      <c r="D12" s="22"/>
      <c r="E12" s="49"/>
      <c r="F12" s="49"/>
      <c r="G12" s="49"/>
      <c r="H12" s="14" t="s">
        <v>10</v>
      </c>
      <c r="I12" s="14" t="s">
        <v>16</v>
      </c>
      <c r="J12" s="14" t="s">
        <v>10</v>
      </c>
      <c r="K12" s="14" t="s">
        <v>16</v>
      </c>
    </row>
    <row r="13" spans="1:11" x14ac:dyDescent="0.25">
      <c r="A13" s="44">
        <v>1</v>
      </c>
      <c r="B13" s="45" t="s">
        <v>209</v>
      </c>
      <c r="C13" s="46" t="s">
        <v>39</v>
      </c>
      <c r="D13" s="50">
        <v>37886</v>
      </c>
      <c r="E13" s="44">
        <v>90</v>
      </c>
      <c r="F13" s="44">
        <v>90</v>
      </c>
      <c r="G13" s="44">
        <f>F13</f>
        <v>90</v>
      </c>
      <c r="H13" s="44">
        <f>G13</f>
        <v>90</v>
      </c>
      <c r="I13" s="15" t="str">
        <f t="shared" ref="I13:K60" si="0">IF(H13&gt;=90,"Xuất sắc",IF(H13&gt;=80,"Tốt", IF(H13&gt;=65,"Khá",IF(H13&gt;=50,"Trung bình", IF(H13&gt;=35, "Yếu", "Kém")))))</f>
        <v>Xuất sắc</v>
      </c>
      <c r="J13" s="44">
        <f>H13</f>
        <v>90</v>
      </c>
      <c r="K13" s="15" t="str">
        <f t="shared" si="0"/>
        <v>Xuất sắc</v>
      </c>
    </row>
    <row r="14" spans="1:11" x14ac:dyDescent="0.25">
      <c r="A14" s="44">
        <v>2</v>
      </c>
      <c r="B14" s="45" t="s">
        <v>210</v>
      </c>
      <c r="C14" s="46" t="s">
        <v>40</v>
      </c>
      <c r="D14" s="50">
        <v>37804</v>
      </c>
      <c r="E14" s="44">
        <v>80</v>
      </c>
      <c r="F14" s="44">
        <v>80</v>
      </c>
      <c r="G14" s="44">
        <f t="shared" ref="G14:H60" si="1">F14</f>
        <v>80</v>
      </c>
      <c r="H14" s="44">
        <f t="shared" si="1"/>
        <v>80</v>
      </c>
      <c r="I14" s="15" t="str">
        <f t="shared" si="0"/>
        <v>Tốt</v>
      </c>
      <c r="J14" s="44">
        <f t="shared" ref="J14:J60" si="2">H14</f>
        <v>80</v>
      </c>
      <c r="K14" s="15" t="str">
        <f t="shared" si="0"/>
        <v>Tốt</v>
      </c>
    </row>
    <row r="15" spans="1:11" x14ac:dyDescent="0.25">
      <c r="A15" s="44">
        <v>3</v>
      </c>
      <c r="B15" s="45" t="s">
        <v>211</v>
      </c>
      <c r="C15" s="46" t="s">
        <v>41</v>
      </c>
      <c r="D15" s="50">
        <v>37325</v>
      </c>
      <c r="E15" s="44">
        <v>80</v>
      </c>
      <c r="F15" s="44">
        <v>90</v>
      </c>
      <c r="G15" s="44">
        <f t="shared" si="1"/>
        <v>90</v>
      </c>
      <c r="H15" s="44">
        <f t="shared" si="1"/>
        <v>90</v>
      </c>
      <c r="I15" s="15" t="str">
        <f t="shared" si="0"/>
        <v>Xuất sắc</v>
      </c>
      <c r="J15" s="44">
        <f t="shared" si="2"/>
        <v>90</v>
      </c>
      <c r="K15" s="15" t="str">
        <f t="shared" si="0"/>
        <v>Xuất sắc</v>
      </c>
    </row>
    <row r="16" spans="1:11" x14ac:dyDescent="0.25">
      <c r="A16" s="44">
        <v>4</v>
      </c>
      <c r="B16" s="45" t="s">
        <v>212</v>
      </c>
      <c r="C16" s="46" t="s">
        <v>42</v>
      </c>
      <c r="D16" s="50">
        <v>37754</v>
      </c>
      <c r="E16" s="44">
        <v>90</v>
      </c>
      <c r="F16" s="44">
        <v>90</v>
      </c>
      <c r="G16" s="44">
        <f t="shared" si="1"/>
        <v>90</v>
      </c>
      <c r="H16" s="44">
        <f t="shared" si="1"/>
        <v>90</v>
      </c>
      <c r="I16" s="15" t="str">
        <f t="shared" si="0"/>
        <v>Xuất sắc</v>
      </c>
      <c r="J16" s="44">
        <f t="shared" si="2"/>
        <v>90</v>
      </c>
      <c r="K16" s="15" t="str">
        <f t="shared" si="0"/>
        <v>Xuất sắc</v>
      </c>
    </row>
    <row r="17" spans="1:11" x14ac:dyDescent="0.25">
      <c r="A17" s="44">
        <v>5</v>
      </c>
      <c r="B17" s="45" t="s">
        <v>213</v>
      </c>
      <c r="C17" s="46" t="s">
        <v>43</v>
      </c>
      <c r="D17" s="50">
        <v>37622</v>
      </c>
      <c r="E17" s="44">
        <v>92</v>
      </c>
      <c r="F17" s="44">
        <v>90</v>
      </c>
      <c r="G17" s="44">
        <v>92</v>
      </c>
      <c r="H17" s="44">
        <f t="shared" si="1"/>
        <v>92</v>
      </c>
      <c r="I17" s="15" t="str">
        <f t="shared" si="0"/>
        <v>Xuất sắc</v>
      </c>
      <c r="J17" s="44">
        <f t="shared" si="2"/>
        <v>92</v>
      </c>
      <c r="K17" s="15" t="str">
        <f t="shared" si="0"/>
        <v>Xuất sắc</v>
      </c>
    </row>
    <row r="18" spans="1:11" x14ac:dyDescent="0.25">
      <c r="A18" s="44">
        <v>6</v>
      </c>
      <c r="B18" s="45" t="s">
        <v>214</v>
      </c>
      <c r="C18" s="46" t="s">
        <v>44</v>
      </c>
      <c r="D18" s="50">
        <v>37659</v>
      </c>
      <c r="E18" s="44">
        <v>80</v>
      </c>
      <c r="F18" s="44">
        <v>90</v>
      </c>
      <c r="G18" s="44">
        <f t="shared" si="1"/>
        <v>90</v>
      </c>
      <c r="H18" s="44">
        <f t="shared" si="1"/>
        <v>90</v>
      </c>
      <c r="I18" s="15" t="str">
        <f t="shared" si="0"/>
        <v>Xuất sắc</v>
      </c>
      <c r="J18" s="44">
        <f t="shared" si="2"/>
        <v>90</v>
      </c>
      <c r="K18" s="15" t="str">
        <f t="shared" si="0"/>
        <v>Xuất sắc</v>
      </c>
    </row>
    <row r="19" spans="1:11" x14ac:dyDescent="0.25">
      <c r="A19" s="44">
        <v>7</v>
      </c>
      <c r="B19" s="45" t="s">
        <v>215</v>
      </c>
      <c r="C19" s="46" t="s">
        <v>45</v>
      </c>
      <c r="D19" s="50">
        <v>37843</v>
      </c>
      <c r="E19" s="44">
        <v>80</v>
      </c>
      <c r="F19" s="44">
        <v>80</v>
      </c>
      <c r="G19" s="44">
        <f t="shared" si="1"/>
        <v>80</v>
      </c>
      <c r="H19" s="44">
        <f t="shared" si="1"/>
        <v>80</v>
      </c>
      <c r="I19" s="15" t="str">
        <f t="shared" si="0"/>
        <v>Tốt</v>
      </c>
      <c r="J19" s="44">
        <f t="shared" si="2"/>
        <v>80</v>
      </c>
      <c r="K19" s="15" t="str">
        <f t="shared" si="0"/>
        <v>Tốt</v>
      </c>
    </row>
    <row r="20" spans="1:11" x14ac:dyDescent="0.25">
      <c r="A20" s="44">
        <v>8</v>
      </c>
      <c r="B20" s="45" t="s">
        <v>216</v>
      </c>
      <c r="C20" s="46" t="s">
        <v>46</v>
      </c>
      <c r="D20" s="50">
        <v>37743</v>
      </c>
      <c r="E20" s="44">
        <v>67</v>
      </c>
      <c r="F20" s="44">
        <v>77</v>
      </c>
      <c r="G20" s="44">
        <f t="shared" si="1"/>
        <v>77</v>
      </c>
      <c r="H20" s="44">
        <f t="shared" si="1"/>
        <v>77</v>
      </c>
      <c r="I20" s="15" t="str">
        <f t="shared" si="0"/>
        <v>Khá</v>
      </c>
      <c r="J20" s="44">
        <f t="shared" si="2"/>
        <v>77</v>
      </c>
      <c r="K20" s="15" t="str">
        <f t="shared" si="0"/>
        <v>Khá</v>
      </c>
    </row>
    <row r="21" spans="1:11" x14ac:dyDescent="0.25">
      <c r="A21" s="44">
        <v>9</v>
      </c>
      <c r="B21" s="45" t="s">
        <v>217</v>
      </c>
      <c r="C21" s="46" t="s">
        <v>47</v>
      </c>
      <c r="D21" s="50">
        <v>37699</v>
      </c>
      <c r="E21" s="44">
        <v>80</v>
      </c>
      <c r="F21" s="44">
        <v>78</v>
      </c>
      <c r="G21" s="44">
        <f t="shared" si="1"/>
        <v>78</v>
      </c>
      <c r="H21" s="44">
        <f t="shared" si="1"/>
        <v>78</v>
      </c>
      <c r="I21" s="15" t="str">
        <f t="shared" si="0"/>
        <v>Khá</v>
      </c>
      <c r="J21" s="44">
        <f t="shared" si="2"/>
        <v>78</v>
      </c>
      <c r="K21" s="15" t="str">
        <f t="shared" si="0"/>
        <v>Khá</v>
      </c>
    </row>
    <row r="22" spans="1:11" x14ac:dyDescent="0.25">
      <c r="A22" s="44">
        <v>10</v>
      </c>
      <c r="B22" s="45" t="s">
        <v>218</v>
      </c>
      <c r="C22" s="46" t="s">
        <v>47</v>
      </c>
      <c r="D22" s="50">
        <v>37729</v>
      </c>
      <c r="E22" s="44">
        <v>70</v>
      </c>
      <c r="F22" s="44">
        <v>70</v>
      </c>
      <c r="G22" s="44">
        <f t="shared" si="1"/>
        <v>70</v>
      </c>
      <c r="H22" s="44">
        <f t="shared" si="1"/>
        <v>70</v>
      </c>
      <c r="I22" s="15" t="str">
        <f t="shared" si="0"/>
        <v>Khá</v>
      </c>
      <c r="J22" s="44">
        <f t="shared" si="2"/>
        <v>70</v>
      </c>
      <c r="K22" s="15" t="str">
        <f t="shared" si="0"/>
        <v>Khá</v>
      </c>
    </row>
    <row r="23" spans="1:11" x14ac:dyDescent="0.25">
      <c r="A23" s="44">
        <v>11</v>
      </c>
      <c r="B23" s="45" t="s">
        <v>219</v>
      </c>
      <c r="C23" s="46" t="s">
        <v>48</v>
      </c>
      <c r="D23" s="50">
        <v>37890</v>
      </c>
      <c r="E23" s="44">
        <v>92</v>
      </c>
      <c r="F23" s="44">
        <v>92</v>
      </c>
      <c r="G23" s="44">
        <f t="shared" si="1"/>
        <v>92</v>
      </c>
      <c r="H23" s="44">
        <f t="shared" si="1"/>
        <v>92</v>
      </c>
      <c r="I23" s="15" t="str">
        <f t="shared" si="0"/>
        <v>Xuất sắc</v>
      </c>
      <c r="J23" s="44">
        <f t="shared" si="2"/>
        <v>92</v>
      </c>
      <c r="K23" s="15" t="str">
        <f t="shared" si="0"/>
        <v>Xuất sắc</v>
      </c>
    </row>
    <row r="24" spans="1:11" x14ac:dyDescent="0.25">
      <c r="A24" s="44">
        <v>12</v>
      </c>
      <c r="B24" s="45" t="s">
        <v>220</v>
      </c>
      <c r="C24" s="46" t="s">
        <v>49</v>
      </c>
      <c r="D24" s="50">
        <v>37984</v>
      </c>
      <c r="E24" s="44"/>
      <c r="F24" s="44"/>
      <c r="G24" s="44">
        <f t="shared" si="1"/>
        <v>0</v>
      </c>
      <c r="H24" s="44">
        <f t="shared" si="1"/>
        <v>0</v>
      </c>
      <c r="I24" s="15" t="str">
        <f t="shared" si="0"/>
        <v>Kém</v>
      </c>
      <c r="J24" s="44">
        <f t="shared" si="2"/>
        <v>0</v>
      </c>
      <c r="K24" s="15" t="str">
        <f t="shared" si="0"/>
        <v>Kém</v>
      </c>
    </row>
    <row r="25" spans="1:11" x14ac:dyDescent="0.25">
      <c r="A25" s="44">
        <v>13</v>
      </c>
      <c r="B25" s="45" t="s">
        <v>221</v>
      </c>
      <c r="C25" s="46" t="s">
        <v>50</v>
      </c>
      <c r="D25" s="50">
        <v>37672</v>
      </c>
      <c r="E25" s="44">
        <v>80</v>
      </c>
      <c r="F25" s="44">
        <v>80</v>
      </c>
      <c r="G25" s="44">
        <f t="shared" si="1"/>
        <v>80</v>
      </c>
      <c r="H25" s="44">
        <f t="shared" si="1"/>
        <v>80</v>
      </c>
      <c r="I25" s="15" t="str">
        <f t="shared" si="0"/>
        <v>Tốt</v>
      </c>
      <c r="J25" s="44">
        <f t="shared" si="2"/>
        <v>80</v>
      </c>
      <c r="K25" s="15" t="str">
        <f t="shared" si="0"/>
        <v>Tốt</v>
      </c>
    </row>
    <row r="26" spans="1:11" x14ac:dyDescent="0.25">
      <c r="A26" s="44">
        <v>14</v>
      </c>
      <c r="B26" s="45" t="s">
        <v>222</v>
      </c>
      <c r="C26" s="46" t="s">
        <v>51</v>
      </c>
      <c r="D26" s="50">
        <v>37865</v>
      </c>
      <c r="E26" s="44">
        <v>80</v>
      </c>
      <c r="F26" s="44">
        <v>80</v>
      </c>
      <c r="G26" s="44">
        <f t="shared" si="1"/>
        <v>80</v>
      </c>
      <c r="H26" s="44">
        <f t="shared" si="1"/>
        <v>80</v>
      </c>
      <c r="I26" s="15" t="str">
        <f t="shared" si="0"/>
        <v>Tốt</v>
      </c>
      <c r="J26" s="44">
        <f t="shared" si="2"/>
        <v>80</v>
      </c>
      <c r="K26" s="15" t="str">
        <f t="shared" si="0"/>
        <v>Tốt</v>
      </c>
    </row>
    <row r="27" spans="1:11" x14ac:dyDescent="0.25">
      <c r="A27" s="44">
        <v>15</v>
      </c>
      <c r="B27" s="45" t="s">
        <v>223</v>
      </c>
      <c r="C27" s="46" t="s">
        <v>52</v>
      </c>
      <c r="D27" s="50">
        <v>37979</v>
      </c>
      <c r="E27" s="44">
        <v>80</v>
      </c>
      <c r="F27" s="44">
        <v>80</v>
      </c>
      <c r="G27" s="44">
        <f t="shared" si="1"/>
        <v>80</v>
      </c>
      <c r="H27" s="44">
        <f t="shared" si="1"/>
        <v>80</v>
      </c>
      <c r="I27" s="15" t="str">
        <f t="shared" si="0"/>
        <v>Tốt</v>
      </c>
      <c r="J27" s="44">
        <f t="shared" si="2"/>
        <v>80</v>
      </c>
      <c r="K27" s="15" t="str">
        <f t="shared" si="0"/>
        <v>Tốt</v>
      </c>
    </row>
    <row r="28" spans="1:11" x14ac:dyDescent="0.25">
      <c r="A28" s="44">
        <v>16</v>
      </c>
      <c r="B28" s="45" t="s">
        <v>224</v>
      </c>
      <c r="C28" s="46" t="s">
        <v>53</v>
      </c>
      <c r="D28" s="50">
        <v>37969</v>
      </c>
      <c r="E28" s="44">
        <v>80</v>
      </c>
      <c r="F28" s="44">
        <v>90</v>
      </c>
      <c r="G28" s="44">
        <f t="shared" si="1"/>
        <v>90</v>
      </c>
      <c r="H28" s="44">
        <f t="shared" si="1"/>
        <v>90</v>
      </c>
      <c r="I28" s="15" t="str">
        <f t="shared" si="0"/>
        <v>Xuất sắc</v>
      </c>
      <c r="J28" s="44">
        <f t="shared" si="2"/>
        <v>90</v>
      </c>
      <c r="K28" s="15" t="str">
        <f t="shared" si="0"/>
        <v>Xuất sắc</v>
      </c>
    </row>
    <row r="29" spans="1:11" x14ac:dyDescent="0.25">
      <c r="A29" s="44">
        <v>17</v>
      </c>
      <c r="B29" s="45" t="s">
        <v>225</v>
      </c>
      <c r="C29" s="46" t="s">
        <v>54</v>
      </c>
      <c r="D29" s="50">
        <v>37754</v>
      </c>
      <c r="E29" s="44">
        <v>80</v>
      </c>
      <c r="F29" s="44">
        <v>80</v>
      </c>
      <c r="G29" s="44">
        <f t="shared" si="1"/>
        <v>80</v>
      </c>
      <c r="H29" s="44">
        <f t="shared" si="1"/>
        <v>80</v>
      </c>
      <c r="I29" s="15" t="str">
        <f t="shared" si="0"/>
        <v>Tốt</v>
      </c>
      <c r="J29" s="44">
        <f t="shared" si="2"/>
        <v>80</v>
      </c>
      <c r="K29" s="15" t="str">
        <f t="shared" si="0"/>
        <v>Tốt</v>
      </c>
    </row>
    <row r="30" spans="1:11" x14ac:dyDescent="0.25">
      <c r="A30" s="44">
        <v>18</v>
      </c>
      <c r="B30" s="45" t="s">
        <v>226</v>
      </c>
      <c r="C30" s="46" t="s">
        <v>55</v>
      </c>
      <c r="D30" s="50">
        <v>37781</v>
      </c>
      <c r="E30" s="44">
        <v>80</v>
      </c>
      <c r="F30" s="44">
        <v>80</v>
      </c>
      <c r="G30" s="44">
        <f t="shared" si="1"/>
        <v>80</v>
      </c>
      <c r="H30" s="44">
        <f t="shared" si="1"/>
        <v>80</v>
      </c>
      <c r="I30" s="15" t="str">
        <f t="shared" si="0"/>
        <v>Tốt</v>
      </c>
      <c r="J30" s="44">
        <f t="shared" si="2"/>
        <v>80</v>
      </c>
      <c r="K30" s="15" t="str">
        <f t="shared" si="0"/>
        <v>Tốt</v>
      </c>
    </row>
    <row r="31" spans="1:11" x14ac:dyDescent="0.25">
      <c r="A31" s="44">
        <v>19</v>
      </c>
      <c r="B31" s="45" t="s">
        <v>227</v>
      </c>
      <c r="C31" s="46" t="s">
        <v>56</v>
      </c>
      <c r="D31" s="50">
        <v>36811</v>
      </c>
      <c r="E31" s="44">
        <v>80</v>
      </c>
      <c r="F31" s="44">
        <v>80</v>
      </c>
      <c r="G31" s="44">
        <f t="shared" si="1"/>
        <v>80</v>
      </c>
      <c r="H31" s="44">
        <f t="shared" si="1"/>
        <v>80</v>
      </c>
      <c r="I31" s="15" t="str">
        <f t="shared" si="0"/>
        <v>Tốt</v>
      </c>
      <c r="J31" s="44">
        <f t="shared" si="2"/>
        <v>80</v>
      </c>
      <c r="K31" s="15" t="str">
        <f t="shared" si="0"/>
        <v>Tốt</v>
      </c>
    </row>
    <row r="32" spans="1:11" x14ac:dyDescent="0.25">
      <c r="A32" s="44">
        <v>20</v>
      </c>
      <c r="B32" s="45" t="s">
        <v>228</v>
      </c>
      <c r="C32" s="46" t="s">
        <v>57</v>
      </c>
      <c r="D32" s="50">
        <v>37980</v>
      </c>
      <c r="E32" s="44">
        <v>85</v>
      </c>
      <c r="F32" s="44">
        <v>90</v>
      </c>
      <c r="G32" s="44">
        <f t="shared" si="1"/>
        <v>90</v>
      </c>
      <c r="H32" s="44">
        <f t="shared" si="1"/>
        <v>90</v>
      </c>
      <c r="I32" s="15" t="str">
        <f t="shared" si="0"/>
        <v>Xuất sắc</v>
      </c>
      <c r="J32" s="44">
        <f t="shared" si="2"/>
        <v>90</v>
      </c>
      <c r="K32" s="15" t="str">
        <f t="shared" si="0"/>
        <v>Xuất sắc</v>
      </c>
    </row>
    <row r="33" spans="1:11" x14ac:dyDescent="0.25">
      <c r="A33" s="44">
        <v>21</v>
      </c>
      <c r="B33" s="45" t="s">
        <v>229</v>
      </c>
      <c r="C33" s="46" t="s">
        <v>58</v>
      </c>
      <c r="D33" s="50">
        <v>37947</v>
      </c>
      <c r="E33" s="44">
        <v>80</v>
      </c>
      <c r="F33" s="44">
        <v>80</v>
      </c>
      <c r="G33" s="44">
        <f t="shared" si="1"/>
        <v>80</v>
      </c>
      <c r="H33" s="44">
        <f t="shared" si="1"/>
        <v>80</v>
      </c>
      <c r="I33" s="15" t="str">
        <f t="shared" si="0"/>
        <v>Tốt</v>
      </c>
      <c r="J33" s="44">
        <f t="shared" si="2"/>
        <v>80</v>
      </c>
      <c r="K33" s="15" t="str">
        <f t="shared" si="0"/>
        <v>Tốt</v>
      </c>
    </row>
    <row r="34" spans="1:11" x14ac:dyDescent="0.25">
      <c r="A34" s="44">
        <v>22</v>
      </c>
      <c r="B34" s="45" t="s">
        <v>230</v>
      </c>
      <c r="C34" s="46" t="s">
        <v>59</v>
      </c>
      <c r="D34" s="50">
        <v>37970</v>
      </c>
      <c r="E34" s="44">
        <v>90</v>
      </c>
      <c r="F34" s="44">
        <v>90</v>
      </c>
      <c r="G34" s="44">
        <f t="shared" si="1"/>
        <v>90</v>
      </c>
      <c r="H34" s="44">
        <f t="shared" si="1"/>
        <v>90</v>
      </c>
      <c r="I34" s="15" t="str">
        <f t="shared" si="0"/>
        <v>Xuất sắc</v>
      </c>
      <c r="J34" s="44">
        <f t="shared" si="2"/>
        <v>90</v>
      </c>
      <c r="K34" s="15" t="str">
        <f t="shared" si="0"/>
        <v>Xuất sắc</v>
      </c>
    </row>
    <row r="35" spans="1:11" x14ac:dyDescent="0.25">
      <c r="A35" s="44">
        <v>23</v>
      </c>
      <c r="B35" s="45" t="s">
        <v>231</v>
      </c>
      <c r="C35" s="46" t="s">
        <v>60</v>
      </c>
      <c r="D35" s="50">
        <v>37915</v>
      </c>
      <c r="E35" s="44">
        <v>90</v>
      </c>
      <c r="F35" s="44">
        <v>90</v>
      </c>
      <c r="G35" s="44">
        <f t="shared" si="1"/>
        <v>90</v>
      </c>
      <c r="H35" s="44">
        <f t="shared" si="1"/>
        <v>90</v>
      </c>
      <c r="I35" s="15" t="str">
        <f t="shared" si="0"/>
        <v>Xuất sắc</v>
      </c>
      <c r="J35" s="44">
        <f t="shared" si="2"/>
        <v>90</v>
      </c>
      <c r="K35" s="15" t="str">
        <f t="shared" si="0"/>
        <v>Xuất sắc</v>
      </c>
    </row>
    <row r="36" spans="1:11" x14ac:dyDescent="0.25">
      <c r="A36" s="44">
        <v>24</v>
      </c>
      <c r="B36" s="45" t="s">
        <v>232</v>
      </c>
      <c r="C36" s="46" t="s">
        <v>61</v>
      </c>
      <c r="D36" s="50">
        <v>37866</v>
      </c>
      <c r="E36" s="44">
        <v>90</v>
      </c>
      <c r="F36" s="44">
        <v>90</v>
      </c>
      <c r="G36" s="44">
        <f t="shared" si="1"/>
        <v>90</v>
      </c>
      <c r="H36" s="44">
        <f t="shared" si="1"/>
        <v>90</v>
      </c>
      <c r="I36" s="15" t="str">
        <f t="shared" si="0"/>
        <v>Xuất sắc</v>
      </c>
      <c r="J36" s="44">
        <f t="shared" si="2"/>
        <v>90</v>
      </c>
      <c r="K36" s="15" t="str">
        <f t="shared" si="0"/>
        <v>Xuất sắc</v>
      </c>
    </row>
    <row r="37" spans="1:11" x14ac:dyDescent="0.25">
      <c r="A37" s="44">
        <v>25</v>
      </c>
      <c r="B37" s="45" t="s">
        <v>233</v>
      </c>
      <c r="C37" s="46" t="s">
        <v>62</v>
      </c>
      <c r="D37" s="50">
        <v>37851</v>
      </c>
      <c r="E37" s="44">
        <v>68</v>
      </c>
      <c r="F37" s="44">
        <v>78</v>
      </c>
      <c r="G37" s="44">
        <f t="shared" si="1"/>
        <v>78</v>
      </c>
      <c r="H37" s="44">
        <f t="shared" si="1"/>
        <v>78</v>
      </c>
      <c r="I37" s="15" t="str">
        <f t="shared" si="0"/>
        <v>Khá</v>
      </c>
      <c r="J37" s="44">
        <f t="shared" si="2"/>
        <v>78</v>
      </c>
      <c r="K37" s="15" t="str">
        <f t="shared" si="0"/>
        <v>Khá</v>
      </c>
    </row>
    <row r="38" spans="1:11" x14ac:dyDescent="0.25">
      <c r="A38" s="44">
        <v>26</v>
      </c>
      <c r="B38" s="45" t="s">
        <v>234</v>
      </c>
      <c r="C38" s="46" t="s">
        <v>63</v>
      </c>
      <c r="D38" s="50">
        <v>37833</v>
      </c>
      <c r="E38" s="44">
        <v>92</v>
      </c>
      <c r="F38" s="44">
        <v>90</v>
      </c>
      <c r="G38" s="44">
        <v>92</v>
      </c>
      <c r="H38" s="44">
        <f t="shared" si="1"/>
        <v>92</v>
      </c>
      <c r="I38" s="15" t="str">
        <f t="shared" si="0"/>
        <v>Xuất sắc</v>
      </c>
      <c r="J38" s="44">
        <f t="shared" si="2"/>
        <v>92</v>
      </c>
      <c r="K38" s="15" t="str">
        <f t="shared" si="0"/>
        <v>Xuất sắc</v>
      </c>
    </row>
    <row r="39" spans="1:11" x14ac:dyDescent="0.25">
      <c r="A39" s="44">
        <v>27</v>
      </c>
      <c r="B39" s="45" t="s">
        <v>235</v>
      </c>
      <c r="C39" s="46" t="s">
        <v>64</v>
      </c>
      <c r="D39" s="50">
        <v>37337</v>
      </c>
      <c r="E39" s="44">
        <v>80</v>
      </c>
      <c r="F39" s="44">
        <v>80</v>
      </c>
      <c r="G39" s="44">
        <f t="shared" si="1"/>
        <v>80</v>
      </c>
      <c r="H39" s="44">
        <f t="shared" si="1"/>
        <v>80</v>
      </c>
      <c r="I39" s="15" t="str">
        <f t="shared" si="0"/>
        <v>Tốt</v>
      </c>
      <c r="J39" s="44">
        <f t="shared" si="2"/>
        <v>80</v>
      </c>
      <c r="K39" s="15" t="str">
        <f t="shared" si="0"/>
        <v>Tốt</v>
      </c>
    </row>
    <row r="40" spans="1:11" x14ac:dyDescent="0.25">
      <c r="A40" s="44">
        <v>28</v>
      </c>
      <c r="B40" s="45" t="s">
        <v>236</v>
      </c>
      <c r="C40" s="46" t="s">
        <v>65</v>
      </c>
      <c r="D40" s="50">
        <v>37858</v>
      </c>
      <c r="E40" s="44">
        <v>82</v>
      </c>
      <c r="F40" s="44">
        <v>80</v>
      </c>
      <c r="G40" s="44">
        <v>82</v>
      </c>
      <c r="H40" s="44">
        <f t="shared" si="1"/>
        <v>82</v>
      </c>
      <c r="I40" s="15" t="str">
        <f t="shared" si="0"/>
        <v>Tốt</v>
      </c>
      <c r="J40" s="44">
        <f t="shared" si="2"/>
        <v>82</v>
      </c>
      <c r="K40" s="15" t="str">
        <f t="shared" si="0"/>
        <v>Tốt</v>
      </c>
    </row>
    <row r="41" spans="1:11" x14ac:dyDescent="0.25">
      <c r="A41" s="44">
        <v>29</v>
      </c>
      <c r="B41" s="45" t="s">
        <v>237</v>
      </c>
      <c r="C41" s="46" t="s">
        <v>66</v>
      </c>
      <c r="D41" s="50">
        <v>37702</v>
      </c>
      <c r="E41" s="44">
        <v>82</v>
      </c>
      <c r="F41" s="44">
        <v>80</v>
      </c>
      <c r="G41" s="44">
        <f t="shared" si="1"/>
        <v>80</v>
      </c>
      <c r="H41" s="44">
        <f t="shared" si="1"/>
        <v>80</v>
      </c>
      <c r="I41" s="15" t="str">
        <f t="shared" si="0"/>
        <v>Tốt</v>
      </c>
      <c r="J41" s="44">
        <f t="shared" si="2"/>
        <v>80</v>
      </c>
      <c r="K41" s="15" t="str">
        <f t="shared" si="0"/>
        <v>Tốt</v>
      </c>
    </row>
    <row r="42" spans="1:11" x14ac:dyDescent="0.25">
      <c r="A42" s="44">
        <v>30</v>
      </c>
      <c r="B42" s="45" t="s">
        <v>238</v>
      </c>
      <c r="C42" s="46" t="s">
        <v>67</v>
      </c>
      <c r="D42" s="50">
        <v>37870</v>
      </c>
      <c r="E42" s="44">
        <v>80</v>
      </c>
      <c r="F42" s="44">
        <v>80</v>
      </c>
      <c r="G42" s="44">
        <f t="shared" si="1"/>
        <v>80</v>
      </c>
      <c r="H42" s="44">
        <f t="shared" si="1"/>
        <v>80</v>
      </c>
      <c r="I42" s="15" t="str">
        <f t="shared" si="0"/>
        <v>Tốt</v>
      </c>
      <c r="J42" s="44">
        <f t="shared" si="2"/>
        <v>80</v>
      </c>
      <c r="K42" s="15" t="str">
        <f t="shared" si="0"/>
        <v>Tốt</v>
      </c>
    </row>
    <row r="43" spans="1:11" x14ac:dyDescent="0.25">
      <c r="A43" s="44">
        <v>31</v>
      </c>
      <c r="B43" s="45" t="s">
        <v>239</v>
      </c>
      <c r="C43" s="46" t="s">
        <v>68</v>
      </c>
      <c r="D43" s="50">
        <v>37941</v>
      </c>
      <c r="E43" s="44">
        <v>92</v>
      </c>
      <c r="F43" s="44">
        <v>90</v>
      </c>
      <c r="G43" s="44">
        <v>92</v>
      </c>
      <c r="H43" s="44">
        <f t="shared" si="1"/>
        <v>92</v>
      </c>
      <c r="I43" s="15" t="str">
        <f t="shared" si="0"/>
        <v>Xuất sắc</v>
      </c>
      <c r="J43" s="44">
        <f t="shared" si="2"/>
        <v>92</v>
      </c>
      <c r="K43" s="15" t="str">
        <f t="shared" si="0"/>
        <v>Xuất sắc</v>
      </c>
    </row>
    <row r="44" spans="1:11" x14ac:dyDescent="0.25">
      <c r="A44" s="44">
        <v>32</v>
      </c>
      <c r="B44" s="45" t="s">
        <v>240</v>
      </c>
      <c r="C44" s="46" t="s">
        <v>69</v>
      </c>
      <c r="D44" s="50">
        <v>37965</v>
      </c>
      <c r="E44" s="44">
        <v>80</v>
      </c>
      <c r="F44" s="44">
        <v>90</v>
      </c>
      <c r="G44" s="44">
        <f t="shared" si="1"/>
        <v>90</v>
      </c>
      <c r="H44" s="44">
        <f t="shared" si="1"/>
        <v>90</v>
      </c>
      <c r="I44" s="15" t="str">
        <f t="shared" si="0"/>
        <v>Xuất sắc</v>
      </c>
      <c r="J44" s="44">
        <f t="shared" si="2"/>
        <v>90</v>
      </c>
      <c r="K44" s="15" t="str">
        <f t="shared" si="0"/>
        <v>Xuất sắc</v>
      </c>
    </row>
    <row r="45" spans="1:11" x14ac:dyDescent="0.25">
      <c r="A45" s="44">
        <v>33</v>
      </c>
      <c r="B45" s="45" t="s">
        <v>241</v>
      </c>
      <c r="C45" s="46" t="s">
        <v>70</v>
      </c>
      <c r="D45" s="50">
        <v>37501</v>
      </c>
      <c r="E45" s="44">
        <v>70</v>
      </c>
      <c r="F45" s="44">
        <v>70</v>
      </c>
      <c r="G45" s="44">
        <f t="shared" si="1"/>
        <v>70</v>
      </c>
      <c r="H45" s="44">
        <f t="shared" si="1"/>
        <v>70</v>
      </c>
      <c r="I45" s="15" t="str">
        <f t="shared" si="0"/>
        <v>Khá</v>
      </c>
      <c r="J45" s="44">
        <f t="shared" si="2"/>
        <v>70</v>
      </c>
      <c r="K45" s="15" t="str">
        <f t="shared" si="0"/>
        <v>Khá</v>
      </c>
    </row>
    <row r="46" spans="1:11" x14ac:dyDescent="0.25">
      <c r="A46" s="44">
        <v>34</v>
      </c>
      <c r="B46" s="45" t="s">
        <v>242</v>
      </c>
      <c r="C46" s="46" t="s">
        <v>71</v>
      </c>
      <c r="D46" s="50">
        <v>37885</v>
      </c>
      <c r="E46" s="44">
        <v>90</v>
      </c>
      <c r="F46" s="44">
        <v>90</v>
      </c>
      <c r="G46" s="44">
        <f t="shared" si="1"/>
        <v>90</v>
      </c>
      <c r="H46" s="44">
        <f t="shared" si="1"/>
        <v>90</v>
      </c>
      <c r="I46" s="15" t="str">
        <f t="shared" si="0"/>
        <v>Xuất sắc</v>
      </c>
      <c r="J46" s="44">
        <f t="shared" si="2"/>
        <v>90</v>
      </c>
      <c r="K46" s="15" t="str">
        <f t="shared" si="0"/>
        <v>Xuất sắc</v>
      </c>
    </row>
    <row r="47" spans="1:11" x14ac:dyDescent="0.25">
      <c r="A47" s="44">
        <v>35</v>
      </c>
      <c r="B47" s="45" t="s">
        <v>243</v>
      </c>
      <c r="C47" s="46" t="s">
        <v>72</v>
      </c>
      <c r="D47" s="50">
        <v>37885</v>
      </c>
      <c r="E47" s="44">
        <v>80</v>
      </c>
      <c r="F47" s="44">
        <v>90</v>
      </c>
      <c r="G47" s="44">
        <f t="shared" si="1"/>
        <v>90</v>
      </c>
      <c r="H47" s="44">
        <f t="shared" si="1"/>
        <v>90</v>
      </c>
      <c r="I47" s="15" t="str">
        <f t="shared" si="0"/>
        <v>Xuất sắc</v>
      </c>
      <c r="J47" s="44">
        <f t="shared" si="2"/>
        <v>90</v>
      </c>
      <c r="K47" s="15" t="str">
        <f t="shared" si="0"/>
        <v>Xuất sắc</v>
      </c>
    </row>
    <row r="48" spans="1:11" x14ac:dyDescent="0.25">
      <c r="A48" s="44">
        <v>36</v>
      </c>
      <c r="B48" s="45" t="s">
        <v>244</v>
      </c>
      <c r="C48" s="46" t="s">
        <v>73</v>
      </c>
      <c r="D48" s="50">
        <v>37902</v>
      </c>
      <c r="E48" s="44">
        <v>90</v>
      </c>
      <c r="F48" s="44">
        <v>90</v>
      </c>
      <c r="G48" s="44">
        <f t="shared" si="1"/>
        <v>90</v>
      </c>
      <c r="H48" s="44">
        <f t="shared" si="1"/>
        <v>90</v>
      </c>
      <c r="I48" s="15" t="str">
        <f t="shared" si="0"/>
        <v>Xuất sắc</v>
      </c>
      <c r="J48" s="44">
        <f t="shared" si="2"/>
        <v>90</v>
      </c>
      <c r="K48" s="15" t="str">
        <f t="shared" si="0"/>
        <v>Xuất sắc</v>
      </c>
    </row>
    <row r="49" spans="1:11" x14ac:dyDescent="0.25">
      <c r="A49" s="44">
        <v>37</v>
      </c>
      <c r="B49" s="45" t="s">
        <v>245</v>
      </c>
      <c r="C49" s="46" t="s">
        <v>74</v>
      </c>
      <c r="D49" s="50">
        <v>37954</v>
      </c>
      <c r="E49" s="44">
        <v>90</v>
      </c>
      <c r="F49" s="44">
        <v>90</v>
      </c>
      <c r="G49" s="44">
        <f t="shared" si="1"/>
        <v>90</v>
      </c>
      <c r="H49" s="44">
        <f t="shared" si="1"/>
        <v>90</v>
      </c>
      <c r="I49" s="15" t="str">
        <f t="shared" si="0"/>
        <v>Xuất sắc</v>
      </c>
      <c r="J49" s="44">
        <f t="shared" si="2"/>
        <v>90</v>
      </c>
      <c r="K49" s="15" t="str">
        <f t="shared" si="0"/>
        <v>Xuất sắc</v>
      </c>
    </row>
    <row r="50" spans="1:11" x14ac:dyDescent="0.25">
      <c r="A50" s="44">
        <v>38</v>
      </c>
      <c r="B50" s="45" t="s">
        <v>246</v>
      </c>
      <c r="C50" s="46" t="s">
        <v>75</v>
      </c>
      <c r="D50" s="50">
        <v>37931</v>
      </c>
      <c r="E50" s="44">
        <v>82</v>
      </c>
      <c r="F50" s="44">
        <v>82</v>
      </c>
      <c r="G50" s="44">
        <f t="shared" si="1"/>
        <v>82</v>
      </c>
      <c r="H50" s="44">
        <f t="shared" si="1"/>
        <v>82</v>
      </c>
      <c r="I50" s="15" t="str">
        <f t="shared" si="0"/>
        <v>Tốt</v>
      </c>
      <c r="J50" s="44">
        <f t="shared" si="2"/>
        <v>82</v>
      </c>
      <c r="K50" s="15" t="str">
        <f t="shared" si="0"/>
        <v>Tốt</v>
      </c>
    </row>
    <row r="51" spans="1:11" x14ac:dyDescent="0.25">
      <c r="A51" s="44">
        <v>39</v>
      </c>
      <c r="B51" s="45" t="s">
        <v>247</v>
      </c>
      <c r="C51" s="46" t="s">
        <v>76</v>
      </c>
      <c r="D51" s="50">
        <v>36907</v>
      </c>
      <c r="E51" s="44">
        <v>70</v>
      </c>
      <c r="F51" s="44">
        <v>70</v>
      </c>
      <c r="G51" s="44">
        <f t="shared" si="1"/>
        <v>70</v>
      </c>
      <c r="H51" s="44">
        <f t="shared" si="1"/>
        <v>70</v>
      </c>
      <c r="I51" s="15" t="str">
        <f t="shared" si="0"/>
        <v>Khá</v>
      </c>
      <c r="J51" s="44">
        <f t="shared" si="2"/>
        <v>70</v>
      </c>
      <c r="K51" s="15" t="str">
        <f t="shared" si="0"/>
        <v>Khá</v>
      </c>
    </row>
    <row r="52" spans="1:11" x14ac:dyDescent="0.25">
      <c r="A52" s="44">
        <v>40</v>
      </c>
      <c r="B52" s="45" t="s">
        <v>248</v>
      </c>
      <c r="C52" s="46" t="s">
        <v>77</v>
      </c>
      <c r="D52" s="50">
        <v>37890</v>
      </c>
      <c r="E52" s="44">
        <v>70</v>
      </c>
      <c r="F52" s="44">
        <v>70</v>
      </c>
      <c r="G52" s="44">
        <f t="shared" si="1"/>
        <v>70</v>
      </c>
      <c r="H52" s="44">
        <f t="shared" si="1"/>
        <v>70</v>
      </c>
      <c r="I52" s="15" t="str">
        <f t="shared" si="0"/>
        <v>Khá</v>
      </c>
      <c r="J52" s="44">
        <f t="shared" si="2"/>
        <v>70</v>
      </c>
      <c r="K52" s="15" t="str">
        <f t="shared" si="0"/>
        <v>Khá</v>
      </c>
    </row>
    <row r="53" spans="1:11" x14ac:dyDescent="0.25">
      <c r="A53" s="44">
        <v>41</v>
      </c>
      <c r="B53" s="45" t="s">
        <v>249</v>
      </c>
      <c r="C53" s="46" t="s">
        <v>78</v>
      </c>
      <c r="D53" s="50">
        <v>37660</v>
      </c>
      <c r="E53" s="44">
        <v>80</v>
      </c>
      <c r="F53" s="44">
        <v>90</v>
      </c>
      <c r="G53" s="44">
        <f t="shared" si="1"/>
        <v>90</v>
      </c>
      <c r="H53" s="44">
        <f t="shared" si="1"/>
        <v>90</v>
      </c>
      <c r="I53" s="15" t="str">
        <f t="shared" si="0"/>
        <v>Xuất sắc</v>
      </c>
      <c r="J53" s="44">
        <f t="shared" si="2"/>
        <v>90</v>
      </c>
      <c r="K53" s="15" t="str">
        <f t="shared" si="0"/>
        <v>Xuất sắc</v>
      </c>
    </row>
    <row r="54" spans="1:11" x14ac:dyDescent="0.25">
      <c r="A54" s="44">
        <v>42</v>
      </c>
      <c r="B54" s="45" t="s">
        <v>250</v>
      </c>
      <c r="C54" s="46" t="s">
        <v>79</v>
      </c>
      <c r="D54" s="50">
        <v>37557</v>
      </c>
      <c r="E54" s="44">
        <v>90</v>
      </c>
      <c r="F54" s="44">
        <v>90</v>
      </c>
      <c r="G54" s="44">
        <f t="shared" si="1"/>
        <v>90</v>
      </c>
      <c r="H54" s="44">
        <f t="shared" si="1"/>
        <v>90</v>
      </c>
      <c r="I54" s="15" t="str">
        <f t="shared" si="0"/>
        <v>Xuất sắc</v>
      </c>
      <c r="J54" s="44">
        <f t="shared" si="2"/>
        <v>90</v>
      </c>
      <c r="K54" s="15" t="str">
        <f t="shared" si="0"/>
        <v>Xuất sắc</v>
      </c>
    </row>
    <row r="55" spans="1:11" x14ac:dyDescent="0.25">
      <c r="A55" s="44">
        <v>43</v>
      </c>
      <c r="B55" s="45" t="s">
        <v>251</v>
      </c>
      <c r="C55" s="46" t="s">
        <v>80</v>
      </c>
      <c r="D55" s="50">
        <v>37959</v>
      </c>
      <c r="E55" s="44">
        <v>80</v>
      </c>
      <c r="F55" s="44">
        <v>78</v>
      </c>
      <c r="G55" s="44">
        <f t="shared" si="1"/>
        <v>78</v>
      </c>
      <c r="H55" s="44">
        <f t="shared" si="1"/>
        <v>78</v>
      </c>
      <c r="I55" s="15" t="str">
        <f t="shared" si="0"/>
        <v>Khá</v>
      </c>
      <c r="J55" s="44">
        <f t="shared" si="2"/>
        <v>78</v>
      </c>
      <c r="K55" s="15" t="str">
        <f t="shared" si="0"/>
        <v>Khá</v>
      </c>
    </row>
    <row r="56" spans="1:11" x14ac:dyDescent="0.25">
      <c r="A56" s="44">
        <v>44</v>
      </c>
      <c r="B56" s="45" t="s">
        <v>252</v>
      </c>
      <c r="C56" s="46" t="s">
        <v>81</v>
      </c>
      <c r="D56" s="50">
        <v>37924</v>
      </c>
      <c r="E56" s="44">
        <v>80</v>
      </c>
      <c r="F56" s="44">
        <v>80</v>
      </c>
      <c r="G56" s="44">
        <f t="shared" si="1"/>
        <v>80</v>
      </c>
      <c r="H56" s="44">
        <f t="shared" si="1"/>
        <v>80</v>
      </c>
      <c r="I56" s="15" t="str">
        <f t="shared" si="0"/>
        <v>Tốt</v>
      </c>
      <c r="J56" s="44">
        <f t="shared" si="2"/>
        <v>80</v>
      </c>
      <c r="K56" s="15" t="str">
        <f t="shared" si="0"/>
        <v>Tốt</v>
      </c>
    </row>
    <row r="57" spans="1:11" x14ac:dyDescent="0.25">
      <c r="A57" s="44">
        <v>45</v>
      </c>
      <c r="B57" s="45" t="s">
        <v>253</v>
      </c>
      <c r="C57" s="46" t="s">
        <v>82</v>
      </c>
      <c r="D57" s="50">
        <v>37708</v>
      </c>
      <c r="E57" s="44">
        <v>94</v>
      </c>
      <c r="F57" s="44">
        <v>94</v>
      </c>
      <c r="G57" s="44">
        <f t="shared" si="1"/>
        <v>94</v>
      </c>
      <c r="H57" s="44">
        <f t="shared" si="1"/>
        <v>94</v>
      </c>
      <c r="I57" s="15" t="str">
        <f t="shared" si="0"/>
        <v>Xuất sắc</v>
      </c>
      <c r="J57" s="44">
        <f t="shared" si="2"/>
        <v>94</v>
      </c>
      <c r="K57" s="15" t="str">
        <f t="shared" si="0"/>
        <v>Xuất sắc</v>
      </c>
    </row>
    <row r="58" spans="1:11" x14ac:dyDescent="0.25">
      <c r="A58" s="44">
        <v>46</v>
      </c>
      <c r="B58" s="45" t="s">
        <v>254</v>
      </c>
      <c r="C58" s="46" t="s">
        <v>83</v>
      </c>
      <c r="D58" s="50">
        <v>37818</v>
      </c>
      <c r="E58" s="44">
        <v>61</v>
      </c>
      <c r="F58" s="44">
        <v>61</v>
      </c>
      <c r="G58" s="44">
        <f t="shared" si="1"/>
        <v>61</v>
      </c>
      <c r="H58" s="44">
        <f t="shared" si="1"/>
        <v>61</v>
      </c>
      <c r="I58" s="15" t="str">
        <f t="shared" si="0"/>
        <v>Trung bình</v>
      </c>
      <c r="J58" s="44">
        <f t="shared" si="2"/>
        <v>61</v>
      </c>
      <c r="K58" s="15" t="str">
        <f t="shared" si="0"/>
        <v>Trung bình</v>
      </c>
    </row>
    <row r="59" spans="1:11" x14ac:dyDescent="0.25">
      <c r="A59" s="44">
        <v>47</v>
      </c>
      <c r="B59" s="45" t="s">
        <v>255</v>
      </c>
      <c r="C59" s="46" t="s">
        <v>84</v>
      </c>
      <c r="D59" s="50">
        <v>37847</v>
      </c>
      <c r="E59" s="44">
        <v>80</v>
      </c>
      <c r="F59" s="44">
        <v>90</v>
      </c>
      <c r="G59" s="44">
        <f t="shared" si="1"/>
        <v>90</v>
      </c>
      <c r="H59" s="44">
        <f t="shared" si="1"/>
        <v>90</v>
      </c>
      <c r="I59" s="15" t="str">
        <f t="shared" si="0"/>
        <v>Xuất sắc</v>
      </c>
      <c r="J59" s="44">
        <f t="shared" si="2"/>
        <v>90</v>
      </c>
      <c r="K59" s="15" t="str">
        <f t="shared" si="0"/>
        <v>Xuất sắc</v>
      </c>
    </row>
    <row r="60" spans="1:11" x14ac:dyDescent="0.25">
      <c r="A60" s="44">
        <v>48</v>
      </c>
      <c r="B60" s="45" t="s">
        <v>256</v>
      </c>
      <c r="C60" s="46" t="s">
        <v>85</v>
      </c>
      <c r="D60" s="50">
        <v>37675</v>
      </c>
      <c r="E60" s="44">
        <v>70</v>
      </c>
      <c r="F60" s="44">
        <v>70</v>
      </c>
      <c r="G60" s="44">
        <f t="shared" si="1"/>
        <v>70</v>
      </c>
      <c r="H60" s="44">
        <f t="shared" si="1"/>
        <v>70</v>
      </c>
      <c r="I60" s="15" t="str">
        <f t="shared" si="0"/>
        <v>Khá</v>
      </c>
      <c r="J60" s="44">
        <f t="shared" si="2"/>
        <v>70</v>
      </c>
      <c r="K60" s="15" t="str">
        <f t="shared" si="0"/>
        <v>Khá</v>
      </c>
    </row>
    <row r="62" spans="1:11" x14ac:dyDescent="0.25">
      <c r="A62" s="48" t="s">
        <v>86</v>
      </c>
      <c r="B62" s="48"/>
      <c r="C62" s="48"/>
    </row>
  </sheetData>
  <mergeCells count="16">
    <mergeCell ref="A62:C62"/>
    <mergeCell ref="A7:K7"/>
    <mergeCell ref="J10:K10"/>
    <mergeCell ref="J11:K11"/>
    <mergeCell ref="A1:D1"/>
    <mergeCell ref="A2:D2"/>
    <mergeCell ref="G1:K1"/>
    <mergeCell ref="G2:K2"/>
    <mergeCell ref="A5:K5"/>
    <mergeCell ref="A6:K6"/>
    <mergeCell ref="A10:A12"/>
    <mergeCell ref="B10:B12"/>
    <mergeCell ref="C10:C12"/>
    <mergeCell ref="D10:D12"/>
    <mergeCell ref="H10:I10"/>
    <mergeCell ref="H11:I11"/>
  </mergeCells>
  <phoneticPr fontId="1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FBEC-15A1-4C5E-8C51-DD15AC9A7E25}">
  <dimension ref="A1:K42"/>
  <sheetViews>
    <sheetView topLeftCell="A5" workbookViewId="0">
      <selection activeCell="L15" sqref="L15"/>
    </sheetView>
  </sheetViews>
  <sheetFormatPr defaultColWidth="17.875" defaultRowHeight="15" x14ac:dyDescent="0.25"/>
  <cols>
    <col min="1" max="1" width="4.75" style="42" bestFit="1" customWidth="1"/>
    <col min="2" max="2" width="8.875" style="42" bestFit="1" customWidth="1"/>
    <col min="3" max="3" width="21.625" style="41" customWidth="1"/>
    <col min="4" max="4" width="9.875" style="41" bestFit="1" customWidth="1"/>
    <col min="5" max="5" width="6.875" style="42" bestFit="1" customWidth="1"/>
    <col min="6" max="8" width="5.375" style="42" bestFit="1" customWidth="1"/>
    <col min="9" max="9" width="7.75" style="41" bestFit="1" customWidth="1"/>
    <col min="10" max="10" width="5.375" style="42" bestFit="1" customWidth="1"/>
    <col min="11" max="11" width="9.25" style="41" customWidth="1"/>
    <col min="12" max="16384" width="17.875" style="41"/>
  </cols>
  <sheetData>
    <row r="1" spans="1:11" ht="16.5" x14ac:dyDescent="0.25">
      <c r="A1" s="23" t="s">
        <v>0</v>
      </c>
      <c r="B1" s="23"/>
      <c r="C1" s="23"/>
      <c r="D1" s="23"/>
      <c r="G1" s="25" t="s">
        <v>2</v>
      </c>
      <c r="H1" s="25"/>
      <c r="I1" s="25"/>
      <c r="J1" s="25"/>
      <c r="K1" s="25"/>
    </row>
    <row r="2" spans="1:11" ht="16.5" x14ac:dyDescent="0.25">
      <c r="A2" s="24" t="s">
        <v>1</v>
      </c>
      <c r="B2" s="24"/>
      <c r="C2" s="24"/>
      <c r="D2" s="24"/>
      <c r="G2" s="25" t="s">
        <v>3</v>
      </c>
      <c r="H2" s="25"/>
      <c r="I2" s="25"/>
      <c r="J2" s="25"/>
      <c r="K2" s="25"/>
    </row>
    <row r="3" spans="1:11" ht="11.25" customHeight="1" x14ac:dyDescent="0.25">
      <c r="A3" s="4"/>
    </row>
    <row r="4" spans="1:11" ht="13.5" customHeight="1" x14ac:dyDescent="0.25"/>
    <row r="5" spans="1:11" ht="19.5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9.5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9.5" x14ac:dyDescent="0.25">
      <c r="A7" s="2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0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43"/>
    </row>
    <row r="10" spans="1:11" ht="15.75" x14ac:dyDescent="0.25">
      <c r="A10" s="26" t="s">
        <v>6</v>
      </c>
      <c r="B10" s="22" t="s">
        <v>7</v>
      </c>
      <c r="C10" s="22" t="s">
        <v>8</v>
      </c>
      <c r="D10" s="22" t="s">
        <v>9</v>
      </c>
      <c r="E10" s="14" t="s">
        <v>10</v>
      </c>
      <c r="F10" s="14" t="s">
        <v>10</v>
      </c>
      <c r="G10" s="14" t="s">
        <v>10</v>
      </c>
      <c r="H10" s="22" t="s">
        <v>14</v>
      </c>
      <c r="I10" s="22"/>
      <c r="J10" s="22" t="s">
        <v>14</v>
      </c>
      <c r="K10" s="22"/>
    </row>
    <row r="11" spans="1:11" ht="32.25" customHeight="1" x14ac:dyDescent="0.25">
      <c r="A11" s="26"/>
      <c r="B11" s="22"/>
      <c r="C11" s="22"/>
      <c r="D11" s="22"/>
      <c r="E11" s="14" t="s">
        <v>11</v>
      </c>
      <c r="F11" s="14" t="s">
        <v>12</v>
      </c>
      <c r="G11" s="14" t="s">
        <v>13</v>
      </c>
      <c r="H11" s="22" t="s">
        <v>15</v>
      </c>
      <c r="I11" s="22"/>
      <c r="J11" s="22" t="s">
        <v>29</v>
      </c>
      <c r="K11" s="22"/>
    </row>
    <row r="12" spans="1:11" ht="15.75" x14ac:dyDescent="0.25">
      <c r="A12" s="26"/>
      <c r="B12" s="22"/>
      <c r="C12" s="22"/>
      <c r="D12" s="22"/>
      <c r="E12" s="49"/>
      <c r="F12" s="49"/>
      <c r="G12" s="49"/>
      <c r="H12" s="14" t="s">
        <v>10</v>
      </c>
      <c r="I12" s="14" t="s">
        <v>16</v>
      </c>
      <c r="J12" s="14" t="s">
        <v>10</v>
      </c>
      <c r="K12" s="14" t="s">
        <v>16</v>
      </c>
    </row>
    <row r="13" spans="1:11" x14ac:dyDescent="0.25">
      <c r="A13" s="44">
        <v>1</v>
      </c>
      <c r="B13" s="44">
        <v>22020100</v>
      </c>
      <c r="C13" s="46" t="s">
        <v>87</v>
      </c>
      <c r="D13" s="47">
        <v>38270</v>
      </c>
      <c r="E13" s="44">
        <v>90</v>
      </c>
      <c r="F13" s="44">
        <v>90</v>
      </c>
      <c r="G13" s="44">
        <v>90</v>
      </c>
      <c r="H13" s="44">
        <f>G13</f>
        <v>90</v>
      </c>
      <c r="I13" s="15" t="str">
        <f t="shared" ref="I13:K40" si="0">IF(H13&gt;=90,"Xuất sắc",IF(H13&gt;=80,"Tốt", IF(H13&gt;=65,"Khá",IF(H13&gt;=50,"Trung bình", IF(H13&gt;=35, "Yếu", "Kém")))))</f>
        <v>Xuất sắc</v>
      </c>
      <c r="J13" s="44">
        <f>H13</f>
        <v>90</v>
      </c>
      <c r="K13" s="15" t="str">
        <f t="shared" si="0"/>
        <v>Xuất sắc</v>
      </c>
    </row>
    <row r="14" spans="1:11" x14ac:dyDescent="0.25">
      <c r="A14" s="44">
        <v>2</v>
      </c>
      <c r="B14" s="44">
        <v>22020101</v>
      </c>
      <c r="C14" s="46" t="s">
        <v>88</v>
      </c>
      <c r="D14" s="47">
        <v>38115</v>
      </c>
      <c r="E14" s="44">
        <v>80</v>
      </c>
      <c r="F14" s="44">
        <v>80</v>
      </c>
      <c r="G14" s="44">
        <v>80</v>
      </c>
      <c r="H14" s="44">
        <f t="shared" ref="H14:H40" si="1">G14</f>
        <v>80</v>
      </c>
      <c r="I14" s="15" t="str">
        <f t="shared" si="0"/>
        <v>Tốt</v>
      </c>
      <c r="J14" s="44">
        <f t="shared" ref="J14:J40" si="2">H14</f>
        <v>80</v>
      </c>
      <c r="K14" s="15" t="str">
        <f t="shared" si="0"/>
        <v>Tốt</v>
      </c>
    </row>
    <row r="15" spans="1:11" x14ac:dyDescent="0.25">
      <c r="A15" s="44">
        <v>3</v>
      </c>
      <c r="B15" s="44">
        <v>22020102</v>
      </c>
      <c r="C15" s="46" t="s">
        <v>89</v>
      </c>
      <c r="D15" s="47">
        <v>38263</v>
      </c>
      <c r="E15" s="44">
        <v>90</v>
      </c>
      <c r="F15" s="44">
        <v>90</v>
      </c>
      <c r="G15" s="44">
        <v>90</v>
      </c>
      <c r="H15" s="44">
        <f t="shared" si="1"/>
        <v>90</v>
      </c>
      <c r="I15" s="15" t="str">
        <f t="shared" si="0"/>
        <v>Xuất sắc</v>
      </c>
      <c r="J15" s="44">
        <f t="shared" si="2"/>
        <v>90</v>
      </c>
      <c r="K15" s="15" t="str">
        <f t="shared" si="0"/>
        <v>Xuất sắc</v>
      </c>
    </row>
    <row r="16" spans="1:11" x14ac:dyDescent="0.25">
      <c r="A16" s="44">
        <v>4</v>
      </c>
      <c r="B16" s="44">
        <v>22020103</v>
      </c>
      <c r="C16" s="46" t="s">
        <v>90</v>
      </c>
      <c r="D16" s="47">
        <v>38033</v>
      </c>
      <c r="E16" s="44">
        <v>80</v>
      </c>
      <c r="F16" s="44">
        <v>88</v>
      </c>
      <c r="G16" s="44">
        <v>88</v>
      </c>
      <c r="H16" s="44">
        <f t="shared" si="1"/>
        <v>88</v>
      </c>
      <c r="I16" s="15" t="str">
        <f t="shared" si="0"/>
        <v>Tốt</v>
      </c>
      <c r="J16" s="44">
        <f t="shared" si="2"/>
        <v>88</v>
      </c>
      <c r="K16" s="15" t="str">
        <f t="shared" si="0"/>
        <v>Tốt</v>
      </c>
    </row>
    <row r="17" spans="1:11" x14ac:dyDescent="0.25">
      <c r="A17" s="44">
        <v>5</v>
      </c>
      <c r="B17" s="44">
        <v>22020104</v>
      </c>
      <c r="C17" s="46" t="s">
        <v>91</v>
      </c>
      <c r="D17" s="47">
        <v>38312</v>
      </c>
      <c r="E17" s="44">
        <v>80</v>
      </c>
      <c r="F17" s="44">
        <v>90</v>
      </c>
      <c r="G17" s="44">
        <v>90</v>
      </c>
      <c r="H17" s="44">
        <f t="shared" si="1"/>
        <v>90</v>
      </c>
      <c r="I17" s="15" t="str">
        <f t="shared" si="0"/>
        <v>Xuất sắc</v>
      </c>
      <c r="J17" s="44">
        <f t="shared" si="2"/>
        <v>90</v>
      </c>
      <c r="K17" s="15" t="str">
        <f t="shared" si="0"/>
        <v>Xuất sắc</v>
      </c>
    </row>
    <row r="18" spans="1:11" x14ac:dyDescent="0.25">
      <c r="A18" s="44">
        <v>6</v>
      </c>
      <c r="B18" s="44">
        <v>22020107</v>
      </c>
      <c r="C18" s="46" t="s">
        <v>92</v>
      </c>
      <c r="D18" s="47">
        <v>38235</v>
      </c>
      <c r="E18" s="44">
        <v>80</v>
      </c>
      <c r="F18" s="44">
        <v>90</v>
      </c>
      <c r="G18" s="44">
        <v>90</v>
      </c>
      <c r="H18" s="44">
        <f t="shared" si="1"/>
        <v>90</v>
      </c>
      <c r="I18" s="15" t="str">
        <f t="shared" si="0"/>
        <v>Xuất sắc</v>
      </c>
      <c r="J18" s="44">
        <f t="shared" si="2"/>
        <v>90</v>
      </c>
      <c r="K18" s="15" t="str">
        <f t="shared" si="0"/>
        <v>Xuất sắc</v>
      </c>
    </row>
    <row r="19" spans="1:11" x14ac:dyDescent="0.25">
      <c r="A19" s="44">
        <v>7</v>
      </c>
      <c r="B19" s="44">
        <v>22020109</v>
      </c>
      <c r="C19" s="46" t="s">
        <v>93</v>
      </c>
      <c r="D19" s="47">
        <v>38259</v>
      </c>
      <c r="E19" s="44">
        <v>90</v>
      </c>
      <c r="F19" s="44">
        <v>90</v>
      </c>
      <c r="G19" s="44">
        <v>90</v>
      </c>
      <c r="H19" s="44">
        <f t="shared" si="1"/>
        <v>90</v>
      </c>
      <c r="I19" s="15" t="str">
        <f t="shared" si="0"/>
        <v>Xuất sắc</v>
      </c>
      <c r="J19" s="44">
        <f t="shared" si="2"/>
        <v>90</v>
      </c>
      <c r="K19" s="15" t="str">
        <f t="shared" si="0"/>
        <v>Xuất sắc</v>
      </c>
    </row>
    <row r="20" spans="1:11" x14ac:dyDescent="0.25">
      <c r="A20" s="44">
        <v>8</v>
      </c>
      <c r="B20" s="44">
        <v>22020111</v>
      </c>
      <c r="C20" s="46" t="s">
        <v>94</v>
      </c>
      <c r="D20" s="47">
        <v>38061</v>
      </c>
      <c r="E20" s="44">
        <v>70</v>
      </c>
      <c r="F20" s="44">
        <v>77</v>
      </c>
      <c r="G20" s="44">
        <v>77</v>
      </c>
      <c r="H20" s="44">
        <f t="shared" si="1"/>
        <v>77</v>
      </c>
      <c r="I20" s="15" t="str">
        <f t="shared" si="0"/>
        <v>Khá</v>
      </c>
      <c r="J20" s="44">
        <f t="shared" si="2"/>
        <v>77</v>
      </c>
      <c r="K20" s="15" t="str">
        <f t="shared" si="0"/>
        <v>Khá</v>
      </c>
    </row>
    <row r="21" spans="1:11" x14ac:dyDescent="0.25">
      <c r="A21" s="44">
        <v>9</v>
      </c>
      <c r="B21" s="44">
        <v>22020112</v>
      </c>
      <c r="C21" s="46" t="s">
        <v>95</v>
      </c>
      <c r="D21" s="47">
        <v>38155</v>
      </c>
      <c r="E21" s="44">
        <v>80</v>
      </c>
      <c r="F21" s="44">
        <v>80</v>
      </c>
      <c r="G21" s="44">
        <v>80</v>
      </c>
      <c r="H21" s="44">
        <f t="shared" si="1"/>
        <v>80</v>
      </c>
      <c r="I21" s="15" t="str">
        <f t="shared" si="0"/>
        <v>Tốt</v>
      </c>
      <c r="J21" s="44">
        <f t="shared" si="2"/>
        <v>80</v>
      </c>
      <c r="K21" s="15" t="str">
        <f t="shared" si="0"/>
        <v>Tốt</v>
      </c>
    </row>
    <row r="22" spans="1:11" x14ac:dyDescent="0.25">
      <c r="A22" s="44">
        <v>10</v>
      </c>
      <c r="B22" s="44">
        <v>22020113</v>
      </c>
      <c r="C22" s="46" t="s">
        <v>96</v>
      </c>
      <c r="D22" s="47">
        <v>38269</v>
      </c>
      <c r="E22" s="44">
        <v>80</v>
      </c>
      <c r="F22" s="44">
        <v>90</v>
      </c>
      <c r="G22" s="44">
        <v>90</v>
      </c>
      <c r="H22" s="44">
        <f t="shared" si="1"/>
        <v>90</v>
      </c>
      <c r="I22" s="15" t="str">
        <f t="shared" si="0"/>
        <v>Xuất sắc</v>
      </c>
      <c r="J22" s="44">
        <f t="shared" si="2"/>
        <v>90</v>
      </c>
      <c r="K22" s="15" t="str">
        <f t="shared" si="0"/>
        <v>Xuất sắc</v>
      </c>
    </row>
    <row r="23" spans="1:11" x14ac:dyDescent="0.25">
      <c r="A23" s="44">
        <v>11</v>
      </c>
      <c r="B23" s="44">
        <v>22020114</v>
      </c>
      <c r="C23" s="46" t="s">
        <v>97</v>
      </c>
      <c r="D23" s="47">
        <v>38097</v>
      </c>
      <c r="E23" s="44">
        <v>84</v>
      </c>
      <c r="F23" s="44">
        <v>77</v>
      </c>
      <c r="G23" s="44">
        <v>77</v>
      </c>
      <c r="H23" s="44">
        <f t="shared" si="1"/>
        <v>77</v>
      </c>
      <c r="I23" s="15" t="str">
        <f t="shared" si="0"/>
        <v>Khá</v>
      </c>
      <c r="J23" s="44">
        <f t="shared" si="2"/>
        <v>77</v>
      </c>
      <c r="K23" s="15" t="str">
        <f t="shared" si="0"/>
        <v>Khá</v>
      </c>
    </row>
    <row r="24" spans="1:11" x14ac:dyDescent="0.25">
      <c r="A24" s="44">
        <v>12</v>
      </c>
      <c r="B24" s="44">
        <v>22020115</v>
      </c>
      <c r="C24" s="46" t="s">
        <v>98</v>
      </c>
      <c r="D24" s="47">
        <v>38069</v>
      </c>
      <c r="E24" s="44">
        <v>80</v>
      </c>
      <c r="F24" s="44">
        <v>90</v>
      </c>
      <c r="G24" s="44">
        <v>90</v>
      </c>
      <c r="H24" s="44">
        <f t="shared" si="1"/>
        <v>90</v>
      </c>
      <c r="I24" s="15" t="str">
        <f t="shared" si="0"/>
        <v>Xuất sắc</v>
      </c>
      <c r="J24" s="44">
        <f t="shared" si="2"/>
        <v>90</v>
      </c>
      <c r="K24" s="15" t="str">
        <f t="shared" si="0"/>
        <v>Xuất sắc</v>
      </c>
    </row>
    <row r="25" spans="1:11" x14ac:dyDescent="0.25">
      <c r="A25" s="44">
        <v>13</v>
      </c>
      <c r="B25" s="44">
        <v>22020116</v>
      </c>
      <c r="C25" s="46" t="s">
        <v>99</v>
      </c>
      <c r="D25" s="47">
        <v>38337</v>
      </c>
      <c r="E25" s="44">
        <v>75</v>
      </c>
      <c r="F25" s="44">
        <v>77</v>
      </c>
      <c r="G25" s="44">
        <v>77</v>
      </c>
      <c r="H25" s="44">
        <f t="shared" si="1"/>
        <v>77</v>
      </c>
      <c r="I25" s="15" t="str">
        <f t="shared" si="0"/>
        <v>Khá</v>
      </c>
      <c r="J25" s="44">
        <f t="shared" si="2"/>
        <v>77</v>
      </c>
      <c r="K25" s="15" t="str">
        <f t="shared" si="0"/>
        <v>Khá</v>
      </c>
    </row>
    <row r="26" spans="1:11" x14ac:dyDescent="0.25">
      <c r="A26" s="44">
        <v>14</v>
      </c>
      <c r="B26" s="44">
        <v>22020117</v>
      </c>
      <c r="C26" s="46" t="s">
        <v>100</v>
      </c>
      <c r="D26" s="47">
        <v>38046</v>
      </c>
      <c r="E26" s="44">
        <v>85</v>
      </c>
      <c r="F26" s="44">
        <v>85</v>
      </c>
      <c r="G26" s="44">
        <v>85</v>
      </c>
      <c r="H26" s="44">
        <f t="shared" si="1"/>
        <v>85</v>
      </c>
      <c r="I26" s="15" t="str">
        <f t="shared" si="0"/>
        <v>Tốt</v>
      </c>
      <c r="J26" s="44">
        <f t="shared" si="2"/>
        <v>85</v>
      </c>
      <c r="K26" s="15" t="str">
        <f t="shared" si="0"/>
        <v>Tốt</v>
      </c>
    </row>
    <row r="27" spans="1:11" x14ac:dyDescent="0.25">
      <c r="A27" s="44">
        <v>15</v>
      </c>
      <c r="B27" s="44">
        <v>22020118</v>
      </c>
      <c r="C27" s="46" t="s">
        <v>101</v>
      </c>
      <c r="D27" s="47">
        <v>38044</v>
      </c>
      <c r="E27" s="44">
        <v>92</v>
      </c>
      <c r="F27" s="44">
        <v>92</v>
      </c>
      <c r="G27" s="44">
        <v>92</v>
      </c>
      <c r="H27" s="44">
        <f t="shared" si="1"/>
        <v>92</v>
      </c>
      <c r="I27" s="15" t="str">
        <f t="shared" si="0"/>
        <v>Xuất sắc</v>
      </c>
      <c r="J27" s="44">
        <f t="shared" si="2"/>
        <v>92</v>
      </c>
      <c r="K27" s="15" t="str">
        <f t="shared" si="0"/>
        <v>Xuất sắc</v>
      </c>
    </row>
    <row r="28" spans="1:11" x14ac:dyDescent="0.25">
      <c r="A28" s="44">
        <v>16</v>
      </c>
      <c r="B28" s="44">
        <v>22020119</v>
      </c>
      <c r="C28" s="46" t="s">
        <v>102</v>
      </c>
      <c r="D28" s="47">
        <v>38080</v>
      </c>
      <c r="E28" s="44">
        <v>80</v>
      </c>
      <c r="F28" s="44">
        <v>80</v>
      </c>
      <c r="G28" s="44">
        <v>80</v>
      </c>
      <c r="H28" s="44">
        <f t="shared" si="1"/>
        <v>80</v>
      </c>
      <c r="I28" s="15" t="str">
        <f t="shared" si="0"/>
        <v>Tốt</v>
      </c>
      <c r="J28" s="44">
        <f t="shared" si="2"/>
        <v>80</v>
      </c>
      <c r="K28" s="15" t="str">
        <f t="shared" si="0"/>
        <v>Tốt</v>
      </c>
    </row>
    <row r="29" spans="1:11" x14ac:dyDescent="0.25">
      <c r="A29" s="44">
        <v>17</v>
      </c>
      <c r="B29" s="44">
        <v>22020121</v>
      </c>
      <c r="C29" s="46" t="s">
        <v>103</v>
      </c>
      <c r="D29" s="47">
        <v>38165</v>
      </c>
      <c r="E29" s="44">
        <v>92</v>
      </c>
      <c r="F29" s="44">
        <v>92</v>
      </c>
      <c r="G29" s="44">
        <v>92</v>
      </c>
      <c r="H29" s="44">
        <f t="shared" si="1"/>
        <v>92</v>
      </c>
      <c r="I29" s="15" t="str">
        <f t="shared" si="0"/>
        <v>Xuất sắc</v>
      </c>
      <c r="J29" s="44">
        <f t="shared" si="2"/>
        <v>92</v>
      </c>
      <c r="K29" s="15" t="str">
        <f t="shared" si="0"/>
        <v>Xuất sắc</v>
      </c>
    </row>
    <row r="30" spans="1:11" x14ac:dyDescent="0.25">
      <c r="A30" s="44">
        <v>18</v>
      </c>
      <c r="B30" s="44">
        <v>22020122</v>
      </c>
      <c r="C30" s="46" t="s">
        <v>104</v>
      </c>
      <c r="D30" s="47">
        <v>38208</v>
      </c>
      <c r="E30" s="44">
        <v>100</v>
      </c>
      <c r="F30" s="44">
        <v>100</v>
      </c>
      <c r="G30" s="44">
        <v>90</v>
      </c>
      <c r="H30" s="44">
        <f t="shared" si="1"/>
        <v>90</v>
      </c>
      <c r="I30" s="15" t="str">
        <f t="shared" si="0"/>
        <v>Xuất sắc</v>
      </c>
      <c r="J30" s="44">
        <f t="shared" si="2"/>
        <v>90</v>
      </c>
      <c r="K30" s="15" t="str">
        <f t="shared" si="0"/>
        <v>Xuất sắc</v>
      </c>
    </row>
    <row r="31" spans="1:11" x14ac:dyDescent="0.25">
      <c r="A31" s="44">
        <v>19</v>
      </c>
      <c r="B31" s="44">
        <v>22020123</v>
      </c>
      <c r="C31" s="46" t="s">
        <v>105</v>
      </c>
      <c r="D31" s="47">
        <v>38271</v>
      </c>
      <c r="E31" s="44">
        <v>80</v>
      </c>
      <c r="F31" s="44">
        <v>80</v>
      </c>
      <c r="G31" s="44">
        <v>80</v>
      </c>
      <c r="H31" s="44">
        <f t="shared" si="1"/>
        <v>80</v>
      </c>
      <c r="I31" s="15" t="str">
        <f t="shared" si="0"/>
        <v>Tốt</v>
      </c>
      <c r="J31" s="44">
        <f t="shared" si="2"/>
        <v>80</v>
      </c>
      <c r="K31" s="15" t="str">
        <f t="shared" si="0"/>
        <v>Tốt</v>
      </c>
    </row>
    <row r="32" spans="1:11" x14ac:dyDescent="0.25">
      <c r="A32" s="44">
        <v>20</v>
      </c>
      <c r="B32" s="44">
        <v>22020124</v>
      </c>
      <c r="C32" s="46" t="s">
        <v>106</v>
      </c>
      <c r="D32" s="47">
        <v>38094</v>
      </c>
      <c r="E32" s="44">
        <v>80</v>
      </c>
      <c r="F32" s="44">
        <v>90</v>
      </c>
      <c r="G32" s="44">
        <v>90</v>
      </c>
      <c r="H32" s="44">
        <f t="shared" si="1"/>
        <v>90</v>
      </c>
      <c r="I32" s="15" t="str">
        <f t="shared" si="0"/>
        <v>Xuất sắc</v>
      </c>
      <c r="J32" s="44">
        <f t="shared" si="2"/>
        <v>90</v>
      </c>
      <c r="K32" s="15" t="str">
        <f t="shared" si="0"/>
        <v>Xuất sắc</v>
      </c>
    </row>
    <row r="33" spans="1:11" x14ac:dyDescent="0.25">
      <c r="A33" s="44">
        <v>21</v>
      </c>
      <c r="B33" s="44">
        <v>22020126</v>
      </c>
      <c r="C33" s="46" t="s">
        <v>107</v>
      </c>
      <c r="D33" s="47">
        <v>37972</v>
      </c>
      <c r="E33" s="44">
        <v>80</v>
      </c>
      <c r="F33" s="44">
        <v>80</v>
      </c>
      <c r="G33" s="44">
        <v>80</v>
      </c>
      <c r="H33" s="44">
        <f t="shared" si="1"/>
        <v>80</v>
      </c>
      <c r="I33" s="15" t="str">
        <f t="shared" si="0"/>
        <v>Tốt</v>
      </c>
      <c r="J33" s="44">
        <f t="shared" si="2"/>
        <v>80</v>
      </c>
      <c r="K33" s="15" t="str">
        <f t="shared" si="0"/>
        <v>Tốt</v>
      </c>
    </row>
    <row r="34" spans="1:11" x14ac:dyDescent="0.25">
      <c r="A34" s="44">
        <v>22</v>
      </c>
      <c r="B34" s="44">
        <v>22020131</v>
      </c>
      <c r="C34" s="46" t="s">
        <v>108</v>
      </c>
      <c r="D34" s="47">
        <v>38235</v>
      </c>
      <c r="E34" s="44">
        <v>98</v>
      </c>
      <c r="F34" s="44">
        <v>98</v>
      </c>
      <c r="G34" s="44">
        <v>98</v>
      </c>
      <c r="H34" s="44">
        <f t="shared" si="1"/>
        <v>98</v>
      </c>
      <c r="I34" s="15" t="str">
        <f t="shared" si="0"/>
        <v>Xuất sắc</v>
      </c>
      <c r="J34" s="44">
        <f t="shared" si="2"/>
        <v>98</v>
      </c>
      <c r="K34" s="15" t="str">
        <f t="shared" si="0"/>
        <v>Xuất sắc</v>
      </c>
    </row>
    <row r="35" spans="1:11" x14ac:dyDescent="0.25">
      <c r="A35" s="44">
        <v>23</v>
      </c>
      <c r="B35" s="44">
        <v>22020132</v>
      </c>
      <c r="C35" s="46" t="s">
        <v>109</v>
      </c>
      <c r="D35" s="47">
        <v>38224</v>
      </c>
      <c r="E35" s="44">
        <v>94</v>
      </c>
      <c r="F35" s="44">
        <v>94</v>
      </c>
      <c r="G35" s="44">
        <v>94</v>
      </c>
      <c r="H35" s="44">
        <f t="shared" si="1"/>
        <v>94</v>
      </c>
      <c r="I35" s="15" t="str">
        <f t="shared" si="0"/>
        <v>Xuất sắc</v>
      </c>
      <c r="J35" s="44">
        <f t="shared" si="2"/>
        <v>94</v>
      </c>
      <c r="K35" s="15" t="str">
        <f t="shared" si="0"/>
        <v>Xuất sắc</v>
      </c>
    </row>
    <row r="36" spans="1:11" x14ac:dyDescent="0.25">
      <c r="A36" s="44">
        <v>24</v>
      </c>
      <c r="B36" s="44">
        <v>22020133</v>
      </c>
      <c r="C36" s="46" t="s">
        <v>110</v>
      </c>
      <c r="D36" s="47">
        <v>38251</v>
      </c>
      <c r="E36" s="44">
        <v>90</v>
      </c>
      <c r="F36" s="44">
        <v>90</v>
      </c>
      <c r="G36" s="44">
        <v>90</v>
      </c>
      <c r="H36" s="44">
        <f t="shared" si="1"/>
        <v>90</v>
      </c>
      <c r="I36" s="15" t="str">
        <f t="shared" si="0"/>
        <v>Xuất sắc</v>
      </c>
      <c r="J36" s="44">
        <f t="shared" si="2"/>
        <v>90</v>
      </c>
      <c r="K36" s="15" t="str">
        <f t="shared" si="0"/>
        <v>Xuất sắc</v>
      </c>
    </row>
    <row r="37" spans="1:11" x14ac:dyDescent="0.25">
      <c r="A37" s="44">
        <v>25</v>
      </c>
      <c r="B37" s="44">
        <v>22020134</v>
      </c>
      <c r="C37" s="46" t="s">
        <v>111</v>
      </c>
      <c r="D37" s="47">
        <v>38314</v>
      </c>
      <c r="E37" s="44">
        <v>67</v>
      </c>
      <c r="F37" s="44">
        <v>77</v>
      </c>
      <c r="G37" s="44">
        <v>77</v>
      </c>
      <c r="H37" s="44">
        <f t="shared" si="1"/>
        <v>77</v>
      </c>
      <c r="I37" s="15" t="str">
        <f t="shared" si="0"/>
        <v>Khá</v>
      </c>
      <c r="J37" s="44">
        <f t="shared" si="2"/>
        <v>77</v>
      </c>
      <c r="K37" s="15" t="str">
        <f t="shared" si="0"/>
        <v>Khá</v>
      </c>
    </row>
    <row r="38" spans="1:11" x14ac:dyDescent="0.25">
      <c r="A38" s="44">
        <v>26</v>
      </c>
      <c r="B38" s="44">
        <v>22020135</v>
      </c>
      <c r="C38" s="46" t="s">
        <v>112</v>
      </c>
      <c r="D38" s="47">
        <v>38160</v>
      </c>
      <c r="E38" s="44">
        <v>90</v>
      </c>
      <c r="F38" s="44">
        <v>90</v>
      </c>
      <c r="G38" s="44">
        <v>90</v>
      </c>
      <c r="H38" s="44">
        <f t="shared" si="1"/>
        <v>90</v>
      </c>
      <c r="I38" s="15" t="str">
        <f t="shared" si="0"/>
        <v>Xuất sắc</v>
      </c>
      <c r="J38" s="44">
        <f t="shared" si="2"/>
        <v>90</v>
      </c>
      <c r="K38" s="15" t="str">
        <f t="shared" si="0"/>
        <v>Xuất sắc</v>
      </c>
    </row>
    <row r="39" spans="1:11" x14ac:dyDescent="0.25">
      <c r="A39" s="44">
        <v>27</v>
      </c>
      <c r="B39" s="44">
        <v>22020137</v>
      </c>
      <c r="C39" s="46" t="s">
        <v>113</v>
      </c>
      <c r="D39" s="47">
        <v>38017</v>
      </c>
      <c r="E39" s="44">
        <v>90</v>
      </c>
      <c r="F39" s="44">
        <v>90</v>
      </c>
      <c r="G39" s="44">
        <v>90</v>
      </c>
      <c r="H39" s="44">
        <f t="shared" si="1"/>
        <v>90</v>
      </c>
      <c r="I39" s="15" t="str">
        <f t="shared" si="0"/>
        <v>Xuất sắc</v>
      </c>
      <c r="J39" s="44">
        <f t="shared" si="2"/>
        <v>90</v>
      </c>
      <c r="K39" s="15" t="str">
        <f t="shared" si="0"/>
        <v>Xuất sắc</v>
      </c>
    </row>
    <row r="40" spans="1:11" x14ac:dyDescent="0.25">
      <c r="A40" s="44">
        <v>28</v>
      </c>
      <c r="B40" s="44">
        <v>22020138</v>
      </c>
      <c r="C40" s="46" t="s">
        <v>114</v>
      </c>
      <c r="D40" s="47">
        <v>38076</v>
      </c>
      <c r="E40" s="44">
        <v>70</v>
      </c>
      <c r="F40" s="44">
        <v>67</v>
      </c>
      <c r="G40" s="44">
        <v>67</v>
      </c>
      <c r="H40" s="44">
        <f t="shared" si="1"/>
        <v>67</v>
      </c>
      <c r="I40" s="15" t="str">
        <f t="shared" si="0"/>
        <v>Khá</v>
      </c>
      <c r="J40" s="44">
        <f t="shared" si="2"/>
        <v>67</v>
      </c>
      <c r="K40" s="15" t="str">
        <f t="shared" si="0"/>
        <v>Khá</v>
      </c>
    </row>
    <row r="42" spans="1:11" x14ac:dyDescent="0.25">
      <c r="A42" s="48" t="s">
        <v>158</v>
      </c>
      <c r="B42" s="48"/>
      <c r="C42" s="48"/>
    </row>
  </sheetData>
  <mergeCells count="16">
    <mergeCell ref="A42:C4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D1"/>
    <mergeCell ref="G1:K1"/>
    <mergeCell ref="A2:D2"/>
    <mergeCell ref="G2:K2"/>
    <mergeCell ref="A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76DB-A2A8-472B-AA1C-FFA1609E2755}">
  <dimension ref="A1:K57"/>
  <sheetViews>
    <sheetView topLeftCell="A4" workbookViewId="0">
      <selection activeCell="M13" sqref="M13"/>
    </sheetView>
  </sheetViews>
  <sheetFormatPr defaultColWidth="17.875" defaultRowHeight="15" x14ac:dyDescent="0.25"/>
  <cols>
    <col min="1" max="1" width="4.75" style="20" bestFit="1" customWidth="1"/>
    <col min="2" max="2" width="8.875" style="20" bestFit="1" customWidth="1"/>
    <col min="3" max="3" width="21.625" style="2" customWidth="1"/>
    <col min="4" max="4" width="9.875" style="20" bestFit="1" customWidth="1"/>
    <col min="5" max="5" width="6.875" style="20" bestFit="1" customWidth="1"/>
    <col min="6" max="8" width="5.375" style="20" bestFit="1" customWidth="1"/>
    <col min="9" max="9" width="7.75" style="2" bestFit="1" customWidth="1"/>
    <col min="10" max="10" width="5.375" style="20" bestFit="1" customWidth="1"/>
    <col min="11" max="11" width="9.25" style="2" customWidth="1"/>
    <col min="12" max="16384" width="17.875" style="2"/>
  </cols>
  <sheetData>
    <row r="1" spans="1:11" ht="16.5" x14ac:dyDescent="0.25">
      <c r="A1" s="51" t="s">
        <v>0</v>
      </c>
      <c r="B1" s="51"/>
      <c r="C1" s="51"/>
      <c r="D1" s="51"/>
      <c r="G1" s="52" t="s">
        <v>2</v>
      </c>
      <c r="H1" s="52"/>
      <c r="I1" s="52"/>
      <c r="J1" s="52"/>
      <c r="K1" s="52"/>
    </row>
    <row r="2" spans="1:11" ht="16.5" x14ac:dyDescent="0.25">
      <c r="A2" s="53" t="s">
        <v>1</v>
      </c>
      <c r="B2" s="53"/>
      <c r="C2" s="53"/>
      <c r="D2" s="53"/>
      <c r="G2" s="52" t="s">
        <v>3</v>
      </c>
      <c r="H2" s="52"/>
      <c r="I2" s="52"/>
      <c r="J2" s="52"/>
      <c r="K2" s="52"/>
    </row>
    <row r="3" spans="1:11" ht="11.25" customHeight="1" x14ac:dyDescent="0.25">
      <c r="A3" s="54"/>
    </row>
    <row r="4" spans="1:11" ht="13.5" customHeight="1" x14ac:dyDescent="0.25"/>
    <row r="5" spans="1:11" ht="19.5" x14ac:dyDescent="0.25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19.5" x14ac:dyDescent="0.2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9.5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0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7"/>
    </row>
    <row r="10" spans="1:11" ht="15.75" x14ac:dyDescent="0.25">
      <c r="A10" s="58" t="s">
        <v>6</v>
      </c>
      <c r="B10" s="59" t="s">
        <v>7</v>
      </c>
      <c r="C10" s="59" t="s">
        <v>8</v>
      </c>
      <c r="D10" s="59" t="s">
        <v>9</v>
      </c>
      <c r="E10" s="60" t="s">
        <v>10</v>
      </c>
      <c r="F10" s="60" t="s">
        <v>10</v>
      </c>
      <c r="G10" s="60" t="s">
        <v>10</v>
      </c>
      <c r="H10" s="59" t="s">
        <v>14</v>
      </c>
      <c r="I10" s="59"/>
      <c r="J10" s="59" t="s">
        <v>14</v>
      </c>
      <c r="K10" s="59"/>
    </row>
    <row r="11" spans="1:11" ht="32.25" customHeight="1" x14ac:dyDescent="0.25">
      <c r="A11" s="58"/>
      <c r="B11" s="59"/>
      <c r="C11" s="59"/>
      <c r="D11" s="59"/>
      <c r="E11" s="60" t="s">
        <v>11</v>
      </c>
      <c r="F11" s="60" t="s">
        <v>12</v>
      </c>
      <c r="G11" s="60" t="s">
        <v>13</v>
      </c>
      <c r="H11" s="59" t="s">
        <v>15</v>
      </c>
      <c r="I11" s="59"/>
      <c r="J11" s="59" t="s">
        <v>29</v>
      </c>
      <c r="K11" s="59"/>
    </row>
    <row r="12" spans="1:11" ht="15.75" x14ac:dyDescent="0.25">
      <c r="A12" s="58"/>
      <c r="B12" s="59"/>
      <c r="C12" s="59"/>
      <c r="D12" s="59"/>
      <c r="E12" s="64"/>
      <c r="F12" s="64"/>
      <c r="G12" s="64"/>
      <c r="H12" s="60" t="s">
        <v>10</v>
      </c>
      <c r="I12" s="60" t="s">
        <v>16</v>
      </c>
      <c r="J12" s="60" t="s">
        <v>10</v>
      </c>
      <c r="K12" s="60" t="s">
        <v>16</v>
      </c>
    </row>
    <row r="13" spans="1:11" x14ac:dyDescent="0.25">
      <c r="A13" s="61">
        <v>1</v>
      </c>
      <c r="B13" s="61">
        <v>23020178</v>
      </c>
      <c r="C13" s="62" t="s">
        <v>115</v>
      </c>
      <c r="D13" s="65">
        <v>38427</v>
      </c>
      <c r="E13" s="61">
        <v>72</v>
      </c>
      <c r="F13" s="61">
        <v>72</v>
      </c>
      <c r="G13" s="61">
        <v>72</v>
      </c>
      <c r="H13" s="61">
        <f>G13</f>
        <v>72</v>
      </c>
      <c r="I13" s="63" t="str">
        <f t="shared" ref="I13:K55" si="0">IF(H13&gt;=90,"Xuất sắc",IF(H13&gt;=80,"Tốt", IF(H13&gt;=65,"Khá",IF(H13&gt;=50,"Trung bình", IF(H13&gt;=35, "Yếu", "Kém")))))</f>
        <v>Khá</v>
      </c>
      <c r="J13" s="61">
        <f>H13</f>
        <v>72</v>
      </c>
      <c r="K13" s="63" t="str">
        <f t="shared" si="0"/>
        <v>Khá</v>
      </c>
    </row>
    <row r="14" spans="1:11" x14ac:dyDescent="0.25">
      <c r="A14" s="61">
        <v>2</v>
      </c>
      <c r="B14" s="61">
        <v>23020179</v>
      </c>
      <c r="C14" s="62" t="s">
        <v>116</v>
      </c>
      <c r="D14" s="65">
        <v>38403</v>
      </c>
      <c r="E14" s="61"/>
      <c r="F14" s="61"/>
      <c r="G14" s="61"/>
      <c r="H14" s="61">
        <f t="shared" ref="H14:H55" si="1">G14</f>
        <v>0</v>
      </c>
      <c r="I14" s="63" t="str">
        <f t="shared" si="0"/>
        <v>Kém</v>
      </c>
      <c r="J14" s="61">
        <f t="shared" ref="J14:J55" si="2">H14</f>
        <v>0</v>
      </c>
      <c r="K14" s="63" t="str">
        <f t="shared" si="0"/>
        <v>Kém</v>
      </c>
    </row>
    <row r="15" spans="1:11" x14ac:dyDescent="0.25">
      <c r="A15" s="61">
        <v>3</v>
      </c>
      <c r="B15" s="61">
        <v>23020180</v>
      </c>
      <c r="C15" s="62" t="s">
        <v>117</v>
      </c>
      <c r="D15" s="65">
        <v>38373</v>
      </c>
      <c r="E15" s="61">
        <v>67</v>
      </c>
      <c r="F15" s="61">
        <v>67</v>
      </c>
      <c r="G15" s="61">
        <v>67</v>
      </c>
      <c r="H15" s="61">
        <f t="shared" si="1"/>
        <v>67</v>
      </c>
      <c r="I15" s="63" t="str">
        <f t="shared" si="0"/>
        <v>Khá</v>
      </c>
      <c r="J15" s="61">
        <f t="shared" si="2"/>
        <v>67</v>
      </c>
      <c r="K15" s="63" t="str">
        <f t="shared" si="0"/>
        <v>Khá</v>
      </c>
    </row>
    <row r="16" spans="1:11" x14ac:dyDescent="0.25">
      <c r="A16" s="61">
        <v>4</v>
      </c>
      <c r="B16" s="61">
        <v>23020181</v>
      </c>
      <c r="C16" s="62" t="s">
        <v>118</v>
      </c>
      <c r="D16" s="65">
        <v>38439</v>
      </c>
      <c r="E16" s="61">
        <v>80</v>
      </c>
      <c r="F16" s="61">
        <v>80</v>
      </c>
      <c r="G16" s="61">
        <v>80</v>
      </c>
      <c r="H16" s="61">
        <f t="shared" si="1"/>
        <v>80</v>
      </c>
      <c r="I16" s="63" t="str">
        <f t="shared" si="0"/>
        <v>Tốt</v>
      </c>
      <c r="J16" s="61">
        <f t="shared" si="2"/>
        <v>80</v>
      </c>
      <c r="K16" s="63" t="str">
        <f t="shared" si="0"/>
        <v>Tốt</v>
      </c>
    </row>
    <row r="17" spans="1:11" x14ac:dyDescent="0.25">
      <c r="A17" s="61">
        <v>5</v>
      </c>
      <c r="B17" s="61">
        <v>23020185</v>
      </c>
      <c r="C17" s="62" t="s">
        <v>119</v>
      </c>
      <c r="D17" s="65">
        <v>38521</v>
      </c>
      <c r="E17" s="61">
        <v>90</v>
      </c>
      <c r="F17" s="61">
        <v>90</v>
      </c>
      <c r="G17" s="61">
        <v>90</v>
      </c>
      <c r="H17" s="61">
        <f t="shared" si="1"/>
        <v>90</v>
      </c>
      <c r="I17" s="63" t="str">
        <f t="shared" si="0"/>
        <v>Xuất sắc</v>
      </c>
      <c r="J17" s="61">
        <f t="shared" si="2"/>
        <v>90</v>
      </c>
      <c r="K17" s="63" t="str">
        <f t="shared" si="0"/>
        <v>Xuất sắc</v>
      </c>
    </row>
    <row r="18" spans="1:11" x14ac:dyDescent="0.25">
      <c r="A18" s="61">
        <v>6</v>
      </c>
      <c r="B18" s="61">
        <v>23020186</v>
      </c>
      <c r="C18" s="62" t="s">
        <v>120</v>
      </c>
      <c r="D18" s="65">
        <v>38693</v>
      </c>
      <c r="E18" s="61">
        <v>88</v>
      </c>
      <c r="F18" s="61">
        <v>82</v>
      </c>
      <c r="G18" s="61">
        <v>88</v>
      </c>
      <c r="H18" s="61">
        <f t="shared" si="1"/>
        <v>88</v>
      </c>
      <c r="I18" s="63" t="str">
        <f t="shared" si="0"/>
        <v>Tốt</v>
      </c>
      <c r="J18" s="61">
        <f t="shared" si="2"/>
        <v>88</v>
      </c>
      <c r="K18" s="63" t="str">
        <f t="shared" si="0"/>
        <v>Tốt</v>
      </c>
    </row>
    <row r="19" spans="1:11" x14ac:dyDescent="0.25">
      <c r="A19" s="61">
        <v>7</v>
      </c>
      <c r="B19" s="61">
        <v>23020187</v>
      </c>
      <c r="C19" s="62" t="s">
        <v>121</v>
      </c>
      <c r="D19" s="65">
        <v>38698</v>
      </c>
      <c r="E19" s="61">
        <v>86</v>
      </c>
      <c r="F19" s="61">
        <v>82</v>
      </c>
      <c r="G19" s="61">
        <v>82</v>
      </c>
      <c r="H19" s="61">
        <f t="shared" si="1"/>
        <v>82</v>
      </c>
      <c r="I19" s="63" t="str">
        <f t="shared" si="0"/>
        <v>Tốt</v>
      </c>
      <c r="J19" s="61">
        <f t="shared" si="2"/>
        <v>82</v>
      </c>
      <c r="K19" s="63" t="str">
        <f t="shared" si="0"/>
        <v>Tốt</v>
      </c>
    </row>
    <row r="20" spans="1:11" x14ac:dyDescent="0.25">
      <c r="A20" s="61">
        <v>8</v>
      </c>
      <c r="B20" s="61">
        <v>23020188</v>
      </c>
      <c r="C20" s="62" t="s">
        <v>122</v>
      </c>
      <c r="D20" s="65">
        <v>38670</v>
      </c>
      <c r="E20" s="61">
        <v>82</v>
      </c>
      <c r="F20" s="61">
        <v>82</v>
      </c>
      <c r="G20" s="61">
        <v>82</v>
      </c>
      <c r="H20" s="61">
        <f t="shared" si="1"/>
        <v>82</v>
      </c>
      <c r="I20" s="63" t="str">
        <f t="shared" si="0"/>
        <v>Tốt</v>
      </c>
      <c r="J20" s="61">
        <f t="shared" si="2"/>
        <v>82</v>
      </c>
      <c r="K20" s="63" t="str">
        <f t="shared" si="0"/>
        <v>Tốt</v>
      </c>
    </row>
    <row r="21" spans="1:11" x14ac:dyDescent="0.25">
      <c r="A21" s="61">
        <v>9</v>
      </c>
      <c r="B21" s="61">
        <v>23020189</v>
      </c>
      <c r="C21" s="62" t="s">
        <v>123</v>
      </c>
      <c r="D21" s="65">
        <v>38428</v>
      </c>
      <c r="E21" s="61">
        <v>80</v>
      </c>
      <c r="F21" s="61">
        <v>77</v>
      </c>
      <c r="G21" s="61">
        <v>77</v>
      </c>
      <c r="H21" s="61">
        <f t="shared" si="1"/>
        <v>77</v>
      </c>
      <c r="I21" s="63" t="str">
        <f t="shared" si="0"/>
        <v>Khá</v>
      </c>
      <c r="J21" s="61">
        <f t="shared" si="2"/>
        <v>77</v>
      </c>
      <c r="K21" s="63" t="str">
        <f t="shared" si="0"/>
        <v>Khá</v>
      </c>
    </row>
    <row r="22" spans="1:11" x14ac:dyDescent="0.25">
      <c r="A22" s="61">
        <v>10</v>
      </c>
      <c r="B22" s="61">
        <v>23020190</v>
      </c>
      <c r="C22" s="62" t="s">
        <v>124</v>
      </c>
      <c r="D22" s="65">
        <v>38489</v>
      </c>
      <c r="E22" s="61">
        <v>80</v>
      </c>
      <c r="F22" s="61">
        <v>77</v>
      </c>
      <c r="G22" s="61">
        <v>77</v>
      </c>
      <c r="H22" s="61">
        <f t="shared" si="1"/>
        <v>77</v>
      </c>
      <c r="I22" s="63" t="str">
        <f t="shared" si="0"/>
        <v>Khá</v>
      </c>
      <c r="J22" s="61">
        <f t="shared" si="2"/>
        <v>77</v>
      </c>
      <c r="K22" s="63" t="str">
        <f t="shared" si="0"/>
        <v>Khá</v>
      </c>
    </row>
    <row r="23" spans="1:11" x14ac:dyDescent="0.25">
      <c r="A23" s="61">
        <v>11</v>
      </c>
      <c r="B23" s="61">
        <v>23020191</v>
      </c>
      <c r="C23" s="62" t="s">
        <v>125</v>
      </c>
      <c r="D23" s="65">
        <v>38692</v>
      </c>
      <c r="E23" s="61">
        <v>86</v>
      </c>
      <c r="F23" s="61">
        <v>79</v>
      </c>
      <c r="G23" s="61">
        <v>79</v>
      </c>
      <c r="H23" s="61">
        <f t="shared" si="1"/>
        <v>79</v>
      </c>
      <c r="I23" s="63" t="str">
        <f t="shared" si="0"/>
        <v>Khá</v>
      </c>
      <c r="J23" s="61">
        <f t="shared" si="2"/>
        <v>79</v>
      </c>
      <c r="K23" s="63" t="str">
        <f t="shared" si="0"/>
        <v>Khá</v>
      </c>
    </row>
    <row r="24" spans="1:11" x14ac:dyDescent="0.25">
      <c r="A24" s="61">
        <v>12</v>
      </c>
      <c r="B24" s="61">
        <v>23020194</v>
      </c>
      <c r="C24" s="62" t="s">
        <v>126</v>
      </c>
      <c r="D24" s="65">
        <v>38033</v>
      </c>
      <c r="E24" s="61">
        <v>92</v>
      </c>
      <c r="F24" s="61">
        <v>92</v>
      </c>
      <c r="G24" s="61">
        <v>92</v>
      </c>
      <c r="H24" s="61">
        <f t="shared" si="1"/>
        <v>92</v>
      </c>
      <c r="I24" s="63" t="str">
        <f t="shared" si="0"/>
        <v>Xuất sắc</v>
      </c>
      <c r="J24" s="61">
        <f t="shared" si="2"/>
        <v>92</v>
      </c>
      <c r="K24" s="63" t="str">
        <f t="shared" si="0"/>
        <v>Xuất sắc</v>
      </c>
    </row>
    <row r="25" spans="1:11" x14ac:dyDescent="0.25">
      <c r="A25" s="61">
        <v>13</v>
      </c>
      <c r="B25" s="61">
        <v>23020195</v>
      </c>
      <c r="C25" s="62" t="s">
        <v>127</v>
      </c>
      <c r="D25" s="65">
        <v>38400</v>
      </c>
      <c r="E25" s="61">
        <v>80</v>
      </c>
      <c r="F25" s="61">
        <v>77</v>
      </c>
      <c r="G25" s="61">
        <v>77</v>
      </c>
      <c r="H25" s="61">
        <f t="shared" si="1"/>
        <v>77</v>
      </c>
      <c r="I25" s="63" t="str">
        <f t="shared" si="0"/>
        <v>Khá</v>
      </c>
      <c r="J25" s="61">
        <f t="shared" si="2"/>
        <v>77</v>
      </c>
      <c r="K25" s="63" t="str">
        <f t="shared" si="0"/>
        <v>Khá</v>
      </c>
    </row>
    <row r="26" spans="1:11" x14ac:dyDescent="0.25">
      <c r="A26" s="61">
        <v>14</v>
      </c>
      <c r="B26" s="61">
        <v>23020196</v>
      </c>
      <c r="C26" s="62" t="s">
        <v>128</v>
      </c>
      <c r="D26" s="65">
        <v>38571</v>
      </c>
      <c r="E26" s="61">
        <v>67</v>
      </c>
      <c r="F26" s="61">
        <v>77</v>
      </c>
      <c r="G26" s="61">
        <v>77</v>
      </c>
      <c r="H26" s="61">
        <f t="shared" si="1"/>
        <v>77</v>
      </c>
      <c r="I26" s="63" t="str">
        <f t="shared" si="0"/>
        <v>Khá</v>
      </c>
      <c r="J26" s="61">
        <f t="shared" si="2"/>
        <v>77</v>
      </c>
      <c r="K26" s="63" t="str">
        <f t="shared" si="0"/>
        <v>Khá</v>
      </c>
    </row>
    <row r="27" spans="1:11" x14ac:dyDescent="0.25">
      <c r="A27" s="61">
        <v>15</v>
      </c>
      <c r="B27" s="61">
        <v>23020198</v>
      </c>
      <c r="C27" s="62" t="s">
        <v>129</v>
      </c>
      <c r="D27" s="65">
        <v>38391</v>
      </c>
      <c r="E27" s="61">
        <v>93</v>
      </c>
      <c r="F27" s="61">
        <v>89</v>
      </c>
      <c r="G27" s="61">
        <v>89</v>
      </c>
      <c r="H27" s="61">
        <f t="shared" si="1"/>
        <v>89</v>
      </c>
      <c r="I27" s="63" t="str">
        <f t="shared" si="0"/>
        <v>Tốt</v>
      </c>
      <c r="J27" s="61">
        <f t="shared" si="2"/>
        <v>89</v>
      </c>
      <c r="K27" s="63" t="str">
        <f t="shared" si="0"/>
        <v>Tốt</v>
      </c>
    </row>
    <row r="28" spans="1:11" x14ac:dyDescent="0.25">
      <c r="A28" s="61">
        <v>16</v>
      </c>
      <c r="B28" s="61">
        <v>23020199</v>
      </c>
      <c r="C28" s="62" t="s">
        <v>130</v>
      </c>
      <c r="D28" s="65">
        <v>38509</v>
      </c>
      <c r="E28" s="61">
        <v>82</v>
      </c>
      <c r="F28" s="61">
        <v>82</v>
      </c>
      <c r="G28" s="61">
        <v>82</v>
      </c>
      <c r="H28" s="61">
        <f t="shared" si="1"/>
        <v>82</v>
      </c>
      <c r="I28" s="63" t="str">
        <f t="shared" si="0"/>
        <v>Tốt</v>
      </c>
      <c r="J28" s="61">
        <f t="shared" si="2"/>
        <v>82</v>
      </c>
      <c r="K28" s="63" t="str">
        <f t="shared" si="0"/>
        <v>Tốt</v>
      </c>
    </row>
    <row r="29" spans="1:11" x14ac:dyDescent="0.25">
      <c r="A29" s="61">
        <v>17</v>
      </c>
      <c r="B29" s="61">
        <v>23020200</v>
      </c>
      <c r="C29" s="62" t="s">
        <v>131</v>
      </c>
      <c r="D29" s="65">
        <v>38484</v>
      </c>
      <c r="E29" s="61"/>
      <c r="F29" s="61"/>
      <c r="G29" s="61"/>
      <c r="H29" s="61">
        <f t="shared" si="1"/>
        <v>0</v>
      </c>
      <c r="I29" s="63" t="str">
        <f t="shared" si="0"/>
        <v>Kém</v>
      </c>
      <c r="J29" s="61">
        <f t="shared" si="2"/>
        <v>0</v>
      </c>
      <c r="K29" s="63" t="str">
        <f t="shared" si="0"/>
        <v>Kém</v>
      </c>
    </row>
    <row r="30" spans="1:11" x14ac:dyDescent="0.25">
      <c r="A30" s="61">
        <v>18</v>
      </c>
      <c r="B30" s="61">
        <v>23020206</v>
      </c>
      <c r="C30" s="62" t="s">
        <v>132</v>
      </c>
      <c r="D30" s="65">
        <v>38620</v>
      </c>
      <c r="E30" s="61">
        <v>82</v>
      </c>
      <c r="F30" s="61">
        <v>80</v>
      </c>
      <c r="G30" s="61">
        <v>80</v>
      </c>
      <c r="H30" s="61">
        <f t="shared" si="1"/>
        <v>80</v>
      </c>
      <c r="I30" s="63" t="str">
        <f t="shared" si="0"/>
        <v>Tốt</v>
      </c>
      <c r="J30" s="61">
        <f t="shared" si="2"/>
        <v>80</v>
      </c>
      <c r="K30" s="63" t="str">
        <f t="shared" si="0"/>
        <v>Tốt</v>
      </c>
    </row>
    <row r="31" spans="1:11" x14ac:dyDescent="0.25">
      <c r="A31" s="61">
        <v>19</v>
      </c>
      <c r="B31" s="61">
        <v>23020207</v>
      </c>
      <c r="C31" s="62" t="s">
        <v>133</v>
      </c>
      <c r="D31" s="65">
        <v>38555</v>
      </c>
      <c r="E31" s="61">
        <v>90</v>
      </c>
      <c r="F31" s="61">
        <v>90</v>
      </c>
      <c r="G31" s="61">
        <v>90</v>
      </c>
      <c r="H31" s="61">
        <f t="shared" si="1"/>
        <v>90</v>
      </c>
      <c r="I31" s="63" t="str">
        <f t="shared" si="0"/>
        <v>Xuất sắc</v>
      </c>
      <c r="J31" s="61">
        <f t="shared" si="2"/>
        <v>90</v>
      </c>
      <c r="K31" s="63" t="str">
        <f t="shared" si="0"/>
        <v>Xuất sắc</v>
      </c>
    </row>
    <row r="32" spans="1:11" x14ac:dyDescent="0.25">
      <c r="A32" s="61">
        <v>20</v>
      </c>
      <c r="B32" s="61">
        <v>23020208</v>
      </c>
      <c r="C32" s="62" t="s">
        <v>134</v>
      </c>
      <c r="D32" s="65">
        <v>38513</v>
      </c>
      <c r="E32" s="61">
        <v>70</v>
      </c>
      <c r="F32" s="61">
        <v>80</v>
      </c>
      <c r="G32" s="61">
        <v>80</v>
      </c>
      <c r="H32" s="61">
        <f t="shared" si="1"/>
        <v>80</v>
      </c>
      <c r="I32" s="63" t="str">
        <f t="shared" si="0"/>
        <v>Tốt</v>
      </c>
      <c r="J32" s="61">
        <f t="shared" si="2"/>
        <v>80</v>
      </c>
      <c r="K32" s="63" t="str">
        <f t="shared" si="0"/>
        <v>Tốt</v>
      </c>
    </row>
    <row r="33" spans="1:11" x14ac:dyDescent="0.25">
      <c r="A33" s="61">
        <v>21</v>
      </c>
      <c r="B33" s="61">
        <v>23020209</v>
      </c>
      <c r="C33" s="62" t="s">
        <v>135</v>
      </c>
      <c r="D33" s="65">
        <v>38686</v>
      </c>
      <c r="E33" s="61">
        <v>85</v>
      </c>
      <c r="F33" s="61">
        <v>82</v>
      </c>
      <c r="G33" s="61"/>
      <c r="H33" s="61">
        <f t="shared" si="1"/>
        <v>0</v>
      </c>
      <c r="I33" s="63" t="str">
        <f t="shared" si="0"/>
        <v>Kém</v>
      </c>
      <c r="J33" s="61">
        <f t="shared" si="2"/>
        <v>0</v>
      </c>
      <c r="K33" s="63" t="str">
        <f t="shared" si="0"/>
        <v>Kém</v>
      </c>
    </row>
    <row r="34" spans="1:11" x14ac:dyDescent="0.25">
      <c r="A34" s="61">
        <v>22</v>
      </c>
      <c r="B34" s="61">
        <v>23020210</v>
      </c>
      <c r="C34" s="62" t="s">
        <v>136</v>
      </c>
      <c r="D34" s="65">
        <v>38501</v>
      </c>
      <c r="E34" s="61">
        <v>90</v>
      </c>
      <c r="F34" s="61">
        <v>90</v>
      </c>
      <c r="G34" s="61">
        <v>90</v>
      </c>
      <c r="H34" s="61">
        <f t="shared" si="1"/>
        <v>90</v>
      </c>
      <c r="I34" s="63" t="str">
        <f t="shared" si="0"/>
        <v>Xuất sắc</v>
      </c>
      <c r="J34" s="61">
        <f t="shared" si="2"/>
        <v>90</v>
      </c>
      <c r="K34" s="63" t="str">
        <f t="shared" si="0"/>
        <v>Xuất sắc</v>
      </c>
    </row>
    <row r="35" spans="1:11" x14ac:dyDescent="0.25">
      <c r="A35" s="61">
        <v>23</v>
      </c>
      <c r="B35" s="61">
        <v>23020212</v>
      </c>
      <c r="C35" s="62" t="s">
        <v>137</v>
      </c>
      <c r="D35" s="65">
        <v>38452</v>
      </c>
      <c r="E35" s="61">
        <v>94</v>
      </c>
      <c r="F35" s="61">
        <v>94</v>
      </c>
      <c r="G35" s="61">
        <v>94</v>
      </c>
      <c r="H35" s="61">
        <f t="shared" si="1"/>
        <v>94</v>
      </c>
      <c r="I35" s="63" t="str">
        <f t="shared" si="0"/>
        <v>Xuất sắc</v>
      </c>
      <c r="J35" s="61">
        <f t="shared" si="2"/>
        <v>94</v>
      </c>
      <c r="K35" s="63" t="str">
        <f t="shared" si="0"/>
        <v>Xuất sắc</v>
      </c>
    </row>
    <row r="36" spans="1:11" x14ac:dyDescent="0.25">
      <c r="A36" s="61">
        <v>24</v>
      </c>
      <c r="B36" s="61">
        <v>23020213</v>
      </c>
      <c r="C36" s="62" t="s">
        <v>138</v>
      </c>
      <c r="D36" s="65">
        <v>38455</v>
      </c>
      <c r="E36" s="61">
        <v>98</v>
      </c>
      <c r="F36" s="61">
        <v>98</v>
      </c>
      <c r="G36" s="61">
        <v>98</v>
      </c>
      <c r="H36" s="61">
        <f t="shared" si="1"/>
        <v>98</v>
      </c>
      <c r="I36" s="63" t="str">
        <f t="shared" si="0"/>
        <v>Xuất sắc</v>
      </c>
      <c r="J36" s="61">
        <f t="shared" si="2"/>
        <v>98</v>
      </c>
      <c r="K36" s="63" t="str">
        <f t="shared" si="0"/>
        <v>Xuất sắc</v>
      </c>
    </row>
    <row r="37" spans="1:11" x14ac:dyDescent="0.25">
      <c r="A37" s="61">
        <v>25</v>
      </c>
      <c r="B37" s="61">
        <v>23020214</v>
      </c>
      <c r="C37" s="62" t="s">
        <v>139</v>
      </c>
      <c r="D37" s="65">
        <v>38439</v>
      </c>
      <c r="E37" s="61">
        <v>94</v>
      </c>
      <c r="F37" s="61">
        <v>94</v>
      </c>
      <c r="G37" s="61">
        <v>94</v>
      </c>
      <c r="H37" s="61">
        <f t="shared" si="1"/>
        <v>94</v>
      </c>
      <c r="I37" s="63" t="str">
        <f t="shared" si="0"/>
        <v>Xuất sắc</v>
      </c>
      <c r="J37" s="61">
        <f t="shared" si="2"/>
        <v>94</v>
      </c>
      <c r="K37" s="63" t="str">
        <f t="shared" si="0"/>
        <v>Xuất sắc</v>
      </c>
    </row>
    <row r="38" spans="1:11" x14ac:dyDescent="0.25">
      <c r="A38" s="61">
        <v>26</v>
      </c>
      <c r="B38" s="61">
        <v>23020216</v>
      </c>
      <c r="C38" s="62" t="s">
        <v>140</v>
      </c>
      <c r="D38" s="65">
        <v>38512</v>
      </c>
      <c r="E38" s="61">
        <v>96</v>
      </c>
      <c r="F38" s="61">
        <v>96</v>
      </c>
      <c r="G38" s="61">
        <v>96</v>
      </c>
      <c r="H38" s="61">
        <f t="shared" si="1"/>
        <v>96</v>
      </c>
      <c r="I38" s="63" t="str">
        <f t="shared" si="0"/>
        <v>Xuất sắc</v>
      </c>
      <c r="J38" s="61">
        <f t="shared" si="2"/>
        <v>96</v>
      </c>
      <c r="K38" s="63" t="str">
        <f t="shared" si="0"/>
        <v>Xuất sắc</v>
      </c>
    </row>
    <row r="39" spans="1:11" x14ac:dyDescent="0.25">
      <c r="A39" s="61">
        <v>27</v>
      </c>
      <c r="B39" s="61">
        <v>23020217</v>
      </c>
      <c r="C39" s="62" t="s">
        <v>141</v>
      </c>
      <c r="D39" s="65">
        <v>38237</v>
      </c>
      <c r="E39" s="61">
        <v>80</v>
      </c>
      <c r="F39" s="61">
        <v>80</v>
      </c>
      <c r="G39" s="61">
        <v>80</v>
      </c>
      <c r="H39" s="61">
        <f t="shared" si="1"/>
        <v>80</v>
      </c>
      <c r="I39" s="63" t="str">
        <f t="shared" si="0"/>
        <v>Tốt</v>
      </c>
      <c r="J39" s="61">
        <f t="shared" si="2"/>
        <v>80</v>
      </c>
      <c r="K39" s="63" t="str">
        <f t="shared" si="0"/>
        <v>Tốt</v>
      </c>
    </row>
    <row r="40" spans="1:11" x14ac:dyDescent="0.25">
      <c r="A40" s="61">
        <v>28</v>
      </c>
      <c r="B40" s="61">
        <v>23020218</v>
      </c>
      <c r="C40" s="62" t="s">
        <v>142</v>
      </c>
      <c r="D40" s="65">
        <v>38464</v>
      </c>
      <c r="E40" s="61">
        <v>90</v>
      </c>
      <c r="F40" s="61">
        <v>90</v>
      </c>
      <c r="G40" s="61">
        <v>90</v>
      </c>
      <c r="H40" s="61">
        <f t="shared" si="1"/>
        <v>90</v>
      </c>
      <c r="I40" s="63" t="str">
        <f t="shared" si="0"/>
        <v>Xuất sắc</v>
      </c>
      <c r="J40" s="61">
        <f t="shared" si="2"/>
        <v>90</v>
      </c>
      <c r="K40" s="63" t="str">
        <f t="shared" si="0"/>
        <v>Xuất sắc</v>
      </c>
    </row>
    <row r="41" spans="1:11" x14ac:dyDescent="0.25">
      <c r="A41" s="61">
        <v>29</v>
      </c>
      <c r="B41" s="61">
        <v>23020219</v>
      </c>
      <c r="C41" s="62" t="s">
        <v>143</v>
      </c>
      <c r="D41" s="65">
        <v>38586</v>
      </c>
      <c r="E41" s="61">
        <v>82</v>
      </c>
      <c r="F41" s="61">
        <v>82</v>
      </c>
      <c r="G41" s="61">
        <v>82</v>
      </c>
      <c r="H41" s="61">
        <f t="shared" si="1"/>
        <v>82</v>
      </c>
      <c r="I41" s="63" t="str">
        <f t="shared" si="0"/>
        <v>Tốt</v>
      </c>
      <c r="J41" s="61">
        <f t="shared" si="2"/>
        <v>82</v>
      </c>
      <c r="K41" s="63" t="str">
        <f t="shared" si="0"/>
        <v>Tốt</v>
      </c>
    </row>
    <row r="42" spans="1:11" x14ac:dyDescent="0.25">
      <c r="A42" s="61">
        <v>30</v>
      </c>
      <c r="B42" s="61">
        <v>23020221</v>
      </c>
      <c r="C42" s="62" t="s">
        <v>144</v>
      </c>
      <c r="D42" s="65">
        <v>38254</v>
      </c>
      <c r="E42" s="61">
        <v>80</v>
      </c>
      <c r="F42" s="61">
        <v>80</v>
      </c>
      <c r="G42" s="61">
        <v>84</v>
      </c>
      <c r="H42" s="61">
        <f t="shared" si="1"/>
        <v>84</v>
      </c>
      <c r="I42" s="63" t="str">
        <f t="shared" si="0"/>
        <v>Tốt</v>
      </c>
      <c r="J42" s="61">
        <f t="shared" si="2"/>
        <v>84</v>
      </c>
      <c r="K42" s="63" t="str">
        <f t="shared" si="0"/>
        <v>Tốt</v>
      </c>
    </row>
    <row r="43" spans="1:11" x14ac:dyDescent="0.25">
      <c r="A43" s="61">
        <v>31</v>
      </c>
      <c r="B43" s="61">
        <v>23020222</v>
      </c>
      <c r="C43" s="62" t="s">
        <v>145</v>
      </c>
      <c r="D43" s="65">
        <v>38375</v>
      </c>
      <c r="E43" s="61">
        <v>86</v>
      </c>
      <c r="F43" s="61">
        <v>82</v>
      </c>
      <c r="G43" s="61">
        <v>82</v>
      </c>
      <c r="H43" s="61">
        <f t="shared" si="1"/>
        <v>82</v>
      </c>
      <c r="I43" s="63" t="str">
        <f t="shared" si="0"/>
        <v>Tốt</v>
      </c>
      <c r="J43" s="61">
        <f t="shared" si="2"/>
        <v>82</v>
      </c>
      <c r="K43" s="63" t="str">
        <f t="shared" si="0"/>
        <v>Tốt</v>
      </c>
    </row>
    <row r="44" spans="1:11" x14ac:dyDescent="0.25">
      <c r="A44" s="61">
        <v>32</v>
      </c>
      <c r="B44" s="61">
        <v>23020223</v>
      </c>
      <c r="C44" s="62" t="s">
        <v>146</v>
      </c>
      <c r="D44" s="65">
        <v>38461</v>
      </c>
      <c r="E44" s="61">
        <v>86</v>
      </c>
      <c r="F44" s="61">
        <v>82</v>
      </c>
      <c r="G44" s="61">
        <v>82</v>
      </c>
      <c r="H44" s="61">
        <f t="shared" si="1"/>
        <v>82</v>
      </c>
      <c r="I44" s="63" t="str">
        <f t="shared" si="0"/>
        <v>Tốt</v>
      </c>
      <c r="J44" s="61">
        <f t="shared" si="2"/>
        <v>82</v>
      </c>
      <c r="K44" s="63" t="str">
        <f t="shared" si="0"/>
        <v>Tốt</v>
      </c>
    </row>
    <row r="45" spans="1:11" x14ac:dyDescent="0.25">
      <c r="A45" s="61">
        <v>33</v>
      </c>
      <c r="B45" s="61">
        <v>23020224</v>
      </c>
      <c r="C45" s="62" t="s">
        <v>147</v>
      </c>
      <c r="D45" s="65">
        <v>38501</v>
      </c>
      <c r="E45" s="61">
        <v>90</v>
      </c>
      <c r="F45" s="61">
        <v>90</v>
      </c>
      <c r="G45" s="61">
        <v>90</v>
      </c>
      <c r="H45" s="61">
        <f t="shared" si="1"/>
        <v>90</v>
      </c>
      <c r="I45" s="63" t="str">
        <f t="shared" si="0"/>
        <v>Xuất sắc</v>
      </c>
      <c r="J45" s="61">
        <f t="shared" si="2"/>
        <v>90</v>
      </c>
      <c r="K45" s="63" t="str">
        <f t="shared" si="0"/>
        <v>Xuất sắc</v>
      </c>
    </row>
    <row r="46" spans="1:11" x14ac:dyDescent="0.25">
      <c r="A46" s="61">
        <v>34</v>
      </c>
      <c r="B46" s="61">
        <v>23020225</v>
      </c>
      <c r="C46" s="62" t="s">
        <v>148</v>
      </c>
      <c r="D46" s="65">
        <v>38619</v>
      </c>
      <c r="E46" s="61">
        <v>93</v>
      </c>
      <c r="F46" s="61">
        <v>93</v>
      </c>
      <c r="G46" s="61">
        <v>93</v>
      </c>
      <c r="H46" s="61">
        <f t="shared" si="1"/>
        <v>93</v>
      </c>
      <c r="I46" s="63" t="str">
        <f t="shared" si="0"/>
        <v>Xuất sắc</v>
      </c>
      <c r="J46" s="61">
        <f t="shared" si="2"/>
        <v>93</v>
      </c>
      <c r="K46" s="63" t="str">
        <f t="shared" si="0"/>
        <v>Xuất sắc</v>
      </c>
    </row>
    <row r="47" spans="1:11" x14ac:dyDescent="0.25">
      <c r="A47" s="61">
        <v>35</v>
      </c>
      <c r="B47" s="61">
        <v>23020226</v>
      </c>
      <c r="C47" s="62" t="s">
        <v>149</v>
      </c>
      <c r="D47" s="65">
        <v>38569</v>
      </c>
      <c r="E47" s="61">
        <v>71</v>
      </c>
      <c r="F47" s="61">
        <v>69</v>
      </c>
      <c r="G47" s="61">
        <v>69</v>
      </c>
      <c r="H47" s="61">
        <f t="shared" si="1"/>
        <v>69</v>
      </c>
      <c r="I47" s="63" t="str">
        <f t="shared" si="0"/>
        <v>Khá</v>
      </c>
      <c r="J47" s="61">
        <f t="shared" si="2"/>
        <v>69</v>
      </c>
      <c r="K47" s="63" t="str">
        <f t="shared" si="0"/>
        <v>Khá</v>
      </c>
    </row>
    <row r="48" spans="1:11" x14ac:dyDescent="0.25">
      <c r="A48" s="61">
        <v>36</v>
      </c>
      <c r="B48" s="61">
        <v>23020228</v>
      </c>
      <c r="C48" s="62" t="s">
        <v>150</v>
      </c>
      <c r="D48" s="65">
        <v>38578</v>
      </c>
      <c r="E48" s="61">
        <v>82</v>
      </c>
      <c r="F48" s="61">
        <v>80</v>
      </c>
      <c r="G48" s="61">
        <v>80</v>
      </c>
      <c r="H48" s="61">
        <f t="shared" si="1"/>
        <v>80</v>
      </c>
      <c r="I48" s="63" t="str">
        <f t="shared" si="0"/>
        <v>Tốt</v>
      </c>
      <c r="J48" s="61">
        <f t="shared" si="2"/>
        <v>80</v>
      </c>
      <c r="K48" s="63" t="str">
        <f t="shared" si="0"/>
        <v>Tốt</v>
      </c>
    </row>
    <row r="49" spans="1:11" x14ac:dyDescent="0.25">
      <c r="A49" s="61">
        <v>37</v>
      </c>
      <c r="B49" s="61">
        <v>23020229</v>
      </c>
      <c r="C49" s="62" t="s">
        <v>151</v>
      </c>
      <c r="D49" s="65">
        <v>38404</v>
      </c>
      <c r="E49" s="61">
        <v>89</v>
      </c>
      <c r="F49" s="61">
        <v>89</v>
      </c>
      <c r="G49" s="61">
        <v>87</v>
      </c>
      <c r="H49" s="61">
        <f t="shared" si="1"/>
        <v>87</v>
      </c>
      <c r="I49" s="63" t="str">
        <f t="shared" si="0"/>
        <v>Tốt</v>
      </c>
      <c r="J49" s="61">
        <f t="shared" si="2"/>
        <v>87</v>
      </c>
      <c r="K49" s="63" t="str">
        <f t="shared" si="0"/>
        <v>Tốt</v>
      </c>
    </row>
    <row r="50" spans="1:11" x14ac:dyDescent="0.25">
      <c r="A50" s="61">
        <v>38</v>
      </c>
      <c r="B50" s="61">
        <v>23020231</v>
      </c>
      <c r="C50" s="62" t="s">
        <v>152</v>
      </c>
      <c r="D50" s="65">
        <v>38391</v>
      </c>
      <c r="E50" s="61">
        <v>90</v>
      </c>
      <c r="F50" s="61">
        <v>90</v>
      </c>
      <c r="G50" s="61">
        <v>94</v>
      </c>
      <c r="H50" s="61">
        <f t="shared" si="1"/>
        <v>94</v>
      </c>
      <c r="I50" s="63" t="str">
        <f t="shared" si="0"/>
        <v>Xuất sắc</v>
      </c>
      <c r="J50" s="61">
        <f t="shared" si="2"/>
        <v>94</v>
      </c>
      <c r="K50" s="63" t="str">
        <f t="shared" si="0"/>
        <v>Xuất sắc</v>
      </c>
    </row>
    <row r="51" spans="1:11" x14ac:dyDescent="0.25">
      <c r="A51" s="61">
        <v>39</v>
      </c>
      <c r="B51" s="61">
        <v>23020232</v>
      </c>
      <c r="C51" s="62" t="s">
        <v>153</v>
      </c>
      <c r="D51" s="65">
        <v>38644</v>
      </c>
      <c r="E51" s="61">
        <v>84</v>
      </c>
      <c r="F51" s="61">
        <v>84</v>
      </c>
      <c r="G51" s="61">
        <v>84</v>
      </c>
      <c r="H51" s="61">
        <f t="shared" si="1"/>
        <v>84</v>
      </c>
      <c r="I51" s="63" t="str">
        <f t="shared" si="0"/>
        <v>Tốt</v>
      </c>
      <c r="J51" s="61">
        <f t="shared" si="2"/>
        <v>84</v>
      </c>
      <c r="K51" s="63" t="str">
        <f t="shared" si="0"/>
        <v>Tốt</v>
      </c>
    </row>
    <row r="52" spans="1:11" x14ac:dyDescent="0.25">
      <c r="A52" s="61">
        <v>40</v>
      </c>
      <c r="B52" s="61">
        <v>23020233</v>
      </c>
      <c r="C52" s="62" t="s">
        <v>154</v>
      </c>
      <c r="D52" s="65">
        <v>38636</v>
      </c>
      <c r="E52" s="61">
        <v>86</v>
      </c>
      <c r="F52" s="61">
        <v>86</v>
      </c>
      <c r="G52" s="61">
        <v>86</v>
      </c>
      <c r="H52" s="61">
        <f t="shared" si="1"/>
        <v>86</v>
      </c>
      <c r="I52" s="63" t="str">
        <f t="shared" si="0"/>
        <v>Tốt</v>
      </c>
      <c r="J52" s="61">
        <f t="shared" si="2"/>
        <v>86</v>
      </c>
      <c r="K52" s="63" t="str">
        <f t="shared" si="0"/>
        <v>Tốt</v>
      </c>
    </row>
    <row r="53" spans="1:11" x14ac:dyDescent="0.25">
      <c r="A53" s="61">
        <v>41</v>
      </c>
      <c r="B53" s="61">
        <v>23020234</v>
      </c>
      <c r="C53" s="62" t="s">
        <v>155</v>
      </c>
      <c r="D53" s="65">
        <v>38463</v>
      </c>
      <c r="E53" s="61">
        <v>100</v>
      </c>
      <c r="F53" s="61">
        <v>100</v>
      </c>
      <c r="G53" s="61">
        <v>100</v>
      </c>
      <c r="H53" s="61">
        <f t="shared" si="1"/>
        <v>100</v>
      </c>
      <c r="I53" s="63" t="str">
        <f t="shared" si="0"/>
        <v>Xuất sắc</v>
      </c>
      <c r="J53" s="61">
        <f t="shared" si="2"/>
        <v>100</v>
      </c>
      <c r="K53" s="63" t="str">
        <f t="shared" si="0"/>
        <v>Xuất sắc</v>
      </c>
    </row>
    <row r="54" spans="1:11" x14ac:dyDescent="0.25">
      <c r="A54" s="61">
        <v>42</v>
      </c>
      <c r="B54" s="61">
        <v>23020235</v>
      </c>
      <c r="C54" s="62" t="s">
        <v>156</v>
      </c>
      <c r="D54" s="65">
        <v>38506</v>
      </c>
      <c r="E54" s="61">
        <v>82</v>
      </c>
      <c r="F54" s="61">
        <v>80</v>
      </c>
      <c r="G54" s="61">
        <v>80</v>
      </c>
      <c r="H54" s="61">
        <f t="shared" si="1"/>
        <v>80</v>
      </c>
      <c r="I54" s="63" t="str">
        <f t="shared" si="0"/>
        <v>Tốt</v>
      </c>
      <c r="J54" s="61">
        <f t="shared" si="2"/>
        <v>80</v>
      </c>
      <c r="K54" s="63" t="str">
        <f t="shared" si="0"/>
        <v>Tốt</v>
      </c>
    </row>
    <row r="55" spans="1:11" x14ac:dyDescent="0.25">
      <c r="A55" s="61">
        <v>43</v>
      </c>
      <c r="B55" s="61">
        <v>23020236</v>
      </c>
      <c r="C55" s="62" t="s">
        <v>157</v>
      </c>
      <c r="D55" s="65">
        <v>38443</v>
      </c>
      <c r="E55" s="61">
        <v>96</v>
      </c>
      <c r="F55" s="61">
        <v>96</v>
      </c>
      <c r="G55" s="61">
        <v>96</v>
      </c>
      <c r="H55" s="61">
        <f t="shared" si="1"/>
        <v>96</v>
      </c>
      <c r="I55" s="63" t="str">
        <f t="shared" si="0"/>
        <v>Xuất sắc</v>
      </c>
      <c r="J55" s="61">
        <f t="shared" si="2"/>
        <v>96</v>
      </c>
      <c r="K55" s="63" t="str">
        <f t="shared" si="0"/>
        <v>Xuất sắc</v>
      </c>
    </row>
    <row r="57" spans="1:11" x14ac:dyDescent="0.25">
      <c r="A57" s="29" t="s">
        <v>159</v>
      </c>
      <c r="B57" s="29"/>
      <c r="C57" s="29"/>
    </row>
  </sheetData>
  <mergeCells count="16">
    <mergeCell ref="A6:K6"/>
    <mergeCell ref="A57:C57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4972-4B2F-4778-B2DB-0921535CCEA5}">
  <dimension ref="A1:K64"/>
  <sheetViews>
    <sheetView topLeftCell="A7" workbookViewId="0">
      <selection activeCell="M29" sqref="M29"/>
    </sheetView>
  </sheetViews>
  <sheetFormatPr defaultColWidth="17.875" defaultRowHeight="15" x14ac:dyDescent="0.25"/>
  <cols>
    <col min="1" max="1" width="4.75" style="42" bestFit="1" customWidth="1"/>
    <col min="2" max="2" width="8.875" style="42" bestFit="1" customWidth="1"/>
    <col min="3" max="3" width="21.625" style="41" customWidth="1"/>
    <col min="4" max="4" width="9.875" style="42" bestFit="1" customWidth="1"/>
    <col min="5" max="5" width="6.875" style="42" bestFit="1" customWidth="1"/>
    <col min="6" max="8" width="5.375" style="42" bestFit="1" customWidth="1"/>
    <col min="9" max="9" width="7.75" style="41" bestFit="1" customWidth="1"/>
    <col min="10" max="10" width="5.375" style="42" bestFit="1" customWidth="1"/>
    <col min="11" max="11" width="9.25" style="41" customWidth="1"/>
    <col min="12" max="16384" width="17.875" style="41"/>
  </cols>
  <sheetData>
    <row r="1" spans="1:11" ht="16.5" x14ac:dyDescent="0.25">
      <c r="A1" s="23" t="s">
        <v>0</v>
      </c>
      <c r="B1" s="23"/>
      <c r="C1" s="23"/>
      <c r="D1" s="23"/>
      <c r="G1" s="25" t="s">
        <v>2</v>
      </c>
      <c r="H1" s="25"/>
      <c r="I1" s="25"/>
      <c r="J1" s="25"/>
      <c r="K1" s="25"/>
    </row>
    <row r="2" spans="1:11" ht="16.5" x14ac:dyDescent="0.25">
      <c r="A2" s="24" t="s">
        <v>1</v>
      </c>
      <c r="B2" s="24"/>
      <c r="C2" s="24"/>
      <c r="D2" s="24"/>
      <c r="G2" s="25" t="s">
        <v>3</v>
      </c>
      <c r="H2" s="25"/>
      <c r="I2" s="25"/>
      <c r="J2" s="25"/>
      <c r="K2" s="25"/>
    </row>
    <row r="3" spans="1:11" ht="11.25" customHeight="1" x14ac:dyDescent="0.25">
      <c r="A3" s="4"/>
    </row>
    <row r="4" spans="1:11" ht="13.5" customHeight="1" x14ac:dyDescent="0.25"/>
    <row r="5" spans="1:11" ht="19.5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9.5" x14ac:dyDescent="0.25">
      <c r="A6" s="21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9.5" x14ac:dyDescent="0.25">
      <c r="A7" s="2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0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43"/>
    </row>
    <row r="10" spans="1:11" ht="15.75" x14ac:dyDescent="0.25">
      <c r="A10" s="26" t="s">
        <v>6</v>
      </c>
      <c r="B10" s="22" t="s">
        <v>7</v>
      </c>
      <c r="C10" s="22" t="s">
        <v>8</v>
      </c>
      <c r="D10" s="22" t="s">
        <v>9</v>
      </c>
      <c r="E10" s="14" t="s">
        <v>10</v>
      </c>
      <c r="F10" s="14" t="s">
        <v>10</v>
      </c>
      <c r="G10" s="14" t="s">
        <v>10</v>
      </c>
      <c r="H10" s="22" t="s">
        <v>14</v>
      </c>
      <c r="I10" s="22"/>
      <c r="J10" s="22" t="s">
        <v>14</v>
      </c>
      <c r="K10" s="22"/>
    </row>
    <row r="11" spans="1:11" ht="32.25" customHeight="1" x14ac:dyDescent="0.25">
      <c r="A11" s="26"/>
      <c r="B11" s="22"/>
      <c r="C11" s="22"/>
      <c r="D11" s="22"/>
      <c r="E11" s="14" t="s">
        <v>11</v>
      </c>
      <c r="F11" s="14" t="s">
        <v>12</v>
      </c>
      <c r="G11" s="14" t="s">
        <v>13</v>
      </c>
      <c r="H11" s="22" t="s">
        <v>15</v>
      </c>
      <c r="I11" s="22"/>
      <c r="J11" s="22" t="s">
        <v>29</v>
      </c>
      <c r="K11" s="22"/>
    </row>
    <row r="12" spans="1:11" ht="15.75" x14ac:dyDescent="0.25">
      <c r="A12" s="26"/>
      <c r="B12" s="22"/>
      <c r="C12" s="22"/>
      <c r="D12" s="22"/>
      <c r="E12" s="49"/>
      <c r="F12" s="49"/>
      <c r="G12" s="49"/>
      <c r="H12" s="14" t="s">
        <v>10</v>
      </c>
      <c r="I12" s="14" t="s">
        <v>16</v>
      </c>
      <c r="J12" s="14" t="s">
        <v>10</v>
      </c>
      <c r="K12" s="14" t="s">
        <v>16</v>
      </c>
    </row>
    <row r="13" spans="1:11" x14ac:dyDescent="0.25">
      <c r="A13" s="44">
        <v>1</v>
      </c>
      <c r="B13" s="44">
        <v>24022011</v>
      </c>
      <c r="C13" s="46" t="s">
        <v>160</v>
      </c>
      <c r="D13" s="50">
        <v>38722</v>
      </c>
      <c r="E13" s="44">
        <v>80</v>
      </c>
      <c r="F13" s="44">
        <v>80</v>
      </c>
      <c r="G13" s="44">
        <v>80</v>
      </c>
      <c r="H13" s="44">
        <f>G13</f>
        <v>80</v>
      </c>
      <c r="I13" s="15" t="str">
        <f t="shared" ref="I13:K62" si="0">IF(H13&gt;=90,"Xuất sắc",IF(H13&gt;=80,"Tốt", IF(H13&gt;=65,"Khá",IF(H13&gt;=50,"Trung bình", IF(H13&gt;=35, "Yếu", "Kém")))))</f>
        <v>Tốt</v>
      </c>
      <c r="J13" s="44">
        <f>H13</f>
        <v>80</v>
      </c>
      <c r="K13" s="15" t="str">
        <f t="shared" si="0"/>
        <v>Tốt</v>
      </c>
    </row>
    <row r="14" spans="1:11" x14ac:dyDescent="0.25">
      <c r="A14" s="44">
        <v>2</v>
      </c>
      <c r="B14" s="44">
        <v>24022012</v>
      </c>
      <c r="C14" s="46" t="s">
        <v>161</v>
      </c>
      <c r="D14" s="50">
        <v>38958</v>
      </c>
      <c r="E14" s="44">
        <v>92</v>
      </c>
      <c r="F14" s="44">
        <v>92</v>
      </c>
      <c r="G14" s="44">
        <v>92</v>
      </c>
      <c r="H14" s="44">
        <f t="shared" ref="H14:H62" si="1">G14</f>
        <v>92</v>
      </c>
      <c r="I14" s="15" t="str">
        <f t="shared" si="0"/>
        <v>Xuất sắc</v>
      </c>
      <c r="J14" s="44">
        <f t="shared" ref="J14:J62" si="2">H14</f>
        <v>92</v>
      </c>
      <c r="K14" s="15" t="str">
        <f t="shared" si="0"/>
        <v>Xuất sắc</v>
      </c>
    </row>
    <row r="15" spans="1:11" x14ac:dyDescent="0.25">
      <c r="A15" s="44">
        <v>3</v>
      </c>
      <c r="B15" s="44">
        <v>24022013</v>
      </c>
      <c r="C15" s="46" t="s">
        <v>162</v>
      </c>
      <c r="D15" s="50">
        <v>38897</v>
      </c>
      <c r="E15" s="44">
        <v>84</v>
      </c>
      <c r="F15" s="44">
        <v>84</v>
      </c>
      <c r="G15" s="44">
        <v>84</v>
      </c>
      <c r="H15" s="44">
        <f t="shared" si="1"/>
        <v>84</v>
      </c>
      <c r="I15" s="15" t="str">
        <f t="shared" si="0"/>
        <v>Tốt</v>
      </c>
      <c r="J15" s="44">
        <f t="shared" si="2"/>
        <v>84</v>
      </c>
      <c r="K15" s="15" t="str">
        <f t="shared" si="0"/>
        <v>Tốt</v>
      </c>
    </row>
    <row r="16" spans="1:11" x14ac:dyDescent="0.25">
      <c r="A16" s="44">
        <v>4</v>
      </c>
      <c r="B16" s="44">
        <v>24022014</v>
      </c>
      <c r="C16" s="46" t="s">
        <v>163</v>
      </c>
      <c r="D16" s="50">
        <v>38812</v>
      </c>
      <c r="E16" s="44">
        <v>88</v>
      </c>
      <c r="F16" s="44">
        <v>85</v>
      </c>
      <c r="G16" s="44">
        <v>85</v>
      </c>
      <c r="H16" s="44">
        <f t="shared" si="1"/>
        <v>85</v>
      </c>
      <c r="I16" s="15" t="str">
        <f t="shared" si="0"/>
        <v>Tốt</v>
      </c>
      <c r="J16" s="44">
        <f t="shared" si="2"/>
        <v>85</v>
      </c>
      <c r="K16" s="15" t="str">
        <f t="shared" si="0"/>
        <v>Tốt</v>
      </c>
    </row>
    <row r="17" spans="1:11" x14ac:dyDescent="0.25">
      <c r="A17" s="44">
        <v>5</v>
      </c>
      <c r="B17" s="44">
        <v>24022016</v>
      </c>
      <c r="C17" s="46" t="s">
        <v>164</v>
      </c>
      <c r="D17" s="50">
        <v>38534</v>
      </c>
      <c r="E17" s="44">
        <v>92</v>
      </c>
      <c r="F17" s="44">
        <v>92</v>
      </c>
      <c r="G17" s="44">
        <v>92</v>
      </c>
      <c r="H17" s="44">
        <f t="shared" si="1"/>
        <v>92</v>
      </c>
      <c r="I17" s="15" t="str">
        <f t="shared" si="0"/>
        <v>Xuất sắc</v>
      </c>
      <c r="J17" s="44">
        <f t="shared" si="2"/>
        <v>92</v>
      </c>
      <c r="K17" s="15" t="str">
        <f t="shared" si="0"/>
        <v>Xuất sắc</v>
      </c>
    </row>
    <row r="18" spans="1:11" x14ac:dyDescent="0.25">
      <c r="A18" s="44">
        <v>6</v>
      </c>
      <c r="B18" s="44">
        <v>24022017</v>
      </c>
      <c r="C18" s="46" t="s">
        <v>165</v>
      </c>
      <c r="D18" s="50">
        <v>38769</v>
      </c>
      <c r="E18" s="44">
        <v>82</v>
      </c>
      <c r="F18" s="44">
        <v>82</v>
      </c>
      <c r="G18" s="44">
        <v>82</v>
      </c>
      <c r="H18" s="44">
        <f t="shared" si="1"/>
        <v>82</v>
      </c>
      <c r="I18" s="15" t="str">
        <f t="shared" si="0"/>
        <v>Tốt</v>
      </c>
      <c r="J18" s="44">
        <f t="shared" si="2"/>
        <v>82</v>
      </c>
      <c r="K18" s="15" t="str">
        <f t="shared" si="0"/>
        <v>Tốt</v>
      </c>
    </row>
    <row r="19" spans="1:11" x14ac:dyDescent="0.25">
      <c r="A19" s="44">
        <v>7</v>
      </c>
      <c r="B19" s="44">
        <v>24022018</v>
      </c>
      <c r="C19" s="46" t="s">
        <v>166</v>
      </c>
      <c r="D19" s="50">
        <v>38780</v>
      </c>
      <c r="E19" s="44">
        <v>92</v>
      </c>
      <c r="F19" s="44">
        <v>92</v>
      </c>
      <c r="G19" s="44">
        <v>92</v>
      </c>
      <c r="H19" s="44">
        <f t="shared" si="1"/>
        <v>92</v>
      </c>
      <c r="I19" s="15" t="str">
        <f t="shared" si="0"/>
        <v>Xuất sắc</v>
      </c>
      <c r="J19" s="44">
        <f t="shared" si="2"/>
        <v>92</v>
      </c>
      <c r="K19" s="15" t="str">
        <f t="shared" si="0"/>
        <v>Xuất sắc</v>
      </c>
    </row>
    <row r="20" spans="1:11" x14ac:dyDescent="0.25">
      <c r="A20" s="44">
        <v>8</v>
      </c>
      <c r="B20" s="44">
        <v>24022019</v>
      </c>
      <c r="C20" s="46" t="s">
        <v>167</v>
      </c>
      <c r="D20" s="50">
        <v>38413</v>
      </c>
      <c r="E20" s="44">
        <v>80</v>
      </c>
      <c r="F20" s="44">
        <v>77</v>
      </c>
      <c r="G20" s="44">
        <v>77</v>
      </c>
      <c r="H20" s="44">
        <f t="shared" si="1"/>
        <v>77</v>
      </c>
      <c r="I20" s="15" t="str">
        <f t="shared" si="0"/>
        <v>Khá</v>
      </c>
      <c r="J20" s="44">
        <f t="shared" si="2"/>
        <v>77</v>
      </c>
      <c r="K20" s="15" t="str">
        <f t="shared" si="0"/>
        <v>Khá</v>
      </c>
    </row>
    <row r="21" spans="1:11" x14ac:dyDescent="0.25">
      <c r="A21" s="44">
        <v>9</v>
      </c>
      <c r="B21" s="44">
        <v>24022021</v>
      </c>
      <c r="C21" s="46" t="s">
        <v>168</v>
      </c>
      <c r="D21" s="50">
        <v>38750</v>
      </c>
      <c r="E21" s="44">
        <v>70</v>
      </c>
      <c r="F21" s="44">
        <v>70</v>
      </c>
      <c r="G21" s="44">
        <v>70</v>
      </c>
      <c r="H21" s="44">
        <f t="shared" si="1"/>
        <v>70</v>
      </c>
      <c r="I21" s="15" t="str">
        <f t="shared" si="0"/>
        <v>Khá</v>
      </c>
      <c r="J21" s="44">
        <f t="shared" si="2"/>
        <v>70</v>
      </c>
      <c r="K21" s="15" t="str">
        <f t="shared" si="0"/>
        <v>Khá</v>
      </c>
    </row>
    <row r="22" spans="1:11" x14ac:dyDescent="0.25">
      <c r="A22" s="44">
        <v>10</v>
      </c>
      <c r="B22" s="44">
        <v>24022022</v>
      </c>
      <c r="C22" s="46" t="s">
        <v>169</v>
      </c>
      <c r="D22" s="50">
        <v>38766</v>
      </c>
      <c r="E22" s="44">
        <v>82</v>
      </c>
      <c r="F22" s="44">
        <v>82</v>
      </c>
      <c r="G22" s="44">
        <v>82</v>
      </c>
      <c r="H22" s="44">
        <f t="shared" si="1"/>
        <v>82</v>
      </c>
      <c r="I22" s="15" t="str">
        <f t="shared" si="0"/>
        <v>Tốt</v>
      </c>
      <c r="J22" s="44">
        <f t="shared" si="2"/>
        <v>82</v>
      </c>
      <c r="K22" s="15" t="str">
        <f t="shared" si="0"/>
        <v>Tốt</v>
      </c>
    </row>
    <row r="23" spans="1:11" x14ac:dyDescent="0.25">
      <c r="A23" s="44">
        <v>11</v>
      </c>
      <c r="B23" s="44">
        <v>24022023</v>
      </c>
      <c r="C23" s="46" t="s">
        <v>170</v>
      </c>
      <c r="D23" s="50">
        <v>39015</v>
      </c>
      <c r="E23" s="44"/>
      <c r="F23" s="44"/>
      <c r="G23" s="44"/>
      <c r="H23" s="44">
        <f t="shared" si="1"/>
        <v>0</v>
      </c>
      <c r="I23" s="15" t="str">
        <f t="shared" si="0"/>
        <v>Kém</v>
      </c>
      <c r="J23" s="44">
        <f t="shared" si="2"/>
        <v>0</v>
      </c>
      <c r="K23" s="15" t="str">
        <f t="shared" si="0"/>
        <v>Kém</v>
      </c>
    </row>
    <row r="24" spans="1:11" x14ac:dyDescent="0.25">
      <c r="A24" s="44">
        <v>12</v>
      </c>
      <c r="B24" s="44">
        <v>24022024</v>
      </c>
      <c r="C24" s="46" t="s">
        <v>126</v>
      </c>
      <c r="D24" s="50">
        <v>38753</v>
      </c>
      <c r="E24" s="44">
        <v>80</v>
      </c>
      <c r="F24" s="44">
        <v>77</v>
      </c>
      <c r="G24" s="44">
        <v>77</v>
      </c>
      <c r="H24" s="44">
        <f t="shared" si="1"/>
        <v>77</v>
      </c>
      <c r="I24" s="15" t="str">
        <f t="shared" si="0"/>
        <v>Khá</v>
      </c>
      <c r="J24" s="44">
        <f t="shared" si="2"/>
        <v>77</v>
      </c>
      <c r="K24" s="15" t="str">
        <f t="shared" si="0"/>
        <v>Khá</v>
      </c>
    </row>
    <row r="25" spans="1:11" x14ac:dyDescent="0.25">
      <c r="A25" s="44">
        <v>13</v>
      </c>
      <c r="B25" s="44">
        <v>24022025</v>
      </c>
      <c r="C25" s="46" t="s">
        <v>171</v>
      </c>
      <c r="D25" s="50">
        <v>38805</v>
      </c>
      <c r="E25" s="44">
        <v>82</v>
      </c>
      <c r="F25" s="44">
        <v>75</v>
      </c>
      <c r="G25" s="44">
        <v>75</v>
      </c>
      <c r="H25" s="44">
        <f t="shared" si="1"/>
        <v>75</v>
      </c>
      <c r="I25" s="15" t="str">
        <f t="shared" si="0"/>
        <v>Khá</v>
      </c>
      <c r="J25" s="44">
        <f t="shared" si="2"/>
        <v>75</v>
      </c>
      <c r="K25" s="15" t="str">
        <f t="shared" si="0"/>
        <v>Khá</v>
      </c>
    </row>
    <row r="26" spans="1:11" x14ac:dyDescent="0.25">
      <c r="A26" s="44">
        <v>14</v>
      </c>
      <c r="B26" s="44">
        <v>24022026</v>
      </c>
      <c r="C26" s="46" t="s">
        <v>172</v>
      </c>
      <c r="D26" s="50">
        <v>38968</v>
      </c>
      <c r="E26" s="44">
        <v>70</v>
      </c>
      <c r="F26" s="44">
        <v>90</v>
      </c>
      <c r="G26" s="44">
        <v>92</v>
      </c>
      <c r="H26" s="44">
        <f t="shared" si="1"/>
        <v>92</v>
      </c>
      <c r="I26" s="15" t="str">
        <f t="shared" si="0"/>
        <v>Xuất sắc</v>
      </c>
      <c r="J26" s="44">
        <f t="shared" si="2"/>
        <v>92</v>
      </c>
      <c r="K26" s="15" t="str">
        <f t="shared" si="0"/>
        <v>Xuất sắc</v>
      </c>
    </row>
    <row r="27" spans="1:11" x14ac:dyDescent="0.25">
      <c r="A27" s="44">
        <v>15</v>
      </c>
      <c r="B27" s="44">
        <v>24022027</v>
      </c>
      <c r="C27" s="46" t="s">
        <v>173</v>
      </c>
      <c r="D27" s="50">
        <v>38774</v>
      </c>
      <c r="E27" s="44">
        <v>80</v>
      </c>
      <c r="F27" s="44">
        <v>82</v>
      </c>
      <c r="G27" s="44">
        <v>82</v>
      </c>
      <c r="H27" s="44">
        <f t="shared" si="1"/>
        <v>82</v>
      </c>
      <c r="I27" s="15" t="str">
        <f t="shared" si="0"/>
        <v>Tốt</v>
      </c>
      <c r="J27" s="44">
        <f t="shared" si="2"/>
        <v>82</v>
      </c>
      <c r="K27" s="15" t="str">
        <f t="shared" si="0"/>
        <v>Tốt</v>
      </c>
    </row>
    <row r="28" spans="1:11" x14ac:dyDescent="0.25">
      <c r="A28" s="44">
        <v>16</v>
      </c>
      <c r="B28" s="44">
        <v>24022028</v>
      </c>
      <c r="C28" s="46" t="s">
        <v>174</v>
      </c>
      <c r="D28" s="50">
        <v>38828</v>
      </c>
      <c r="E28" s="44">
        <v>94</v>
      </c>
      <c r="F28" s="44">
        <v>94</v>
      </c>
      <c r="G28" s="44">
        <v>94</v>
      </c>
      <c r="H28" s="44">
        <f t="shared" si="1"/>
        <v>94</v>
      </c>
      <c r="I28" s="15" t="str">
        <f t="shared" si="0"/>
        <v>Xuất sắc</v>
      </c>
      <c r="J28" s="44">
        <f t="shared" si="2"/>
        <v>94</v>
      </c>
      <c r="K28" s="15" t="str">
        <f t="shared" si="0"/>
        <v>Xuất sắc</v>
      </c>
    </row>
    <row r="29" spans="1:11" x14ac:dyDescent="0.25">
      <c r="A29" s="44">
        <v>17</v>
      </c>
      <c r="B29" s="44">
        <v>24022029</v>
      </c>
      <c r="C29" s="46" t="s">
        <v>175</v>
      </c>
      <c r="D29" s="50">
        <v>38862</v>
      </c>
      <c r="E29" s="44">
        <v>82</v>
      </c>
      <c r="F29" s="44">
        <v>82</v>
      </c>
      <c r="G29" s="44">
        <v>82</v>
      </c>
      <c r="H29" s="44">
        <f t="shared" si="1"/>
        <v>82</v>
      </c>
      <c r="I29" s="15" t="str">
        <f t="shared" si="0"/>
        <v>Tốt</v>
      </c>
      <c r="J29" s="44">
        <f t="shared" si="2"/>
        <v>82</v>
      </c>
      <c r="K29" s="15" t="str">
        <f t="shared" si="0"/>
        <v>Tốt</v>
      </c>
    </row>
    <row r="30" spans="1:11" x14ac:dyDescent="0.25">
      <c r="A30" s="44">
        <v>18</v>
      </c>
      <c r="B30" s="44">
        <v>24022030</v>
      </c>
      <c r="C30" s="46" t="s">
        <v>176</v>
      </c>
      <c r="D30" s="50">
        <v>38854</v>
      </c>
      <c r="E30" s="44">
        <v>90</v>
      </c>
      <c r="F30" s="44">
        <v>90</v>
      </c>
      <c r="G30" s="44">
        <v>90</v>
      </c>
      <c r="H30" s="44">
        <f t="shared" si="1"/>
        <v>90</v>
      </c>
      <c r="I30" s="15" t="str">
        <f t="shared" si="0"/>
        <v>Xuất sắc</v>
      </c>
      <c r="J30" s="44">
        <f t="shared" si="2"/>
        <v>90</v>
      </c>
      <c r="K30" s="15" t="str">
        <f t="shared" si="0"/>
        <v>Xuất sắc</v>
      </c>
    </row>
    <row r="31" spans="1:11" x14ac:dyDescent="0.25">
      <c r="A31" s="44">
        <v>19</v>
      </c>
      <c r="B31" s="44">
        <v>24022032</v>
      </c>
      <c r="C31" s="46" t="s">
        <v>177</v>
      </c>
      <c r="D31" s="50">
        <v>38774</v>
      </c>
      <c r="E31" s="44">
        <v>80</v>
      </c>
      <c r="F31" s="44">
        <v>77</v>
      </c>
      <c r="G31" s="44">
        <v>77</v>
      </c>
      <c r="H31" s="44">
        <f t="shared" si="1"/>
        <v>77</v>
      </c>
      <c r="I31" s="15" t="str">
        <f t="shared" si="0"/>
        <v>Khá</v>
      </c>
      <c r="J31" s="44">
        <f t="shared" si="2"/>
        <v>77</v>
      </c>
      <c r="K31" s="15" t="str">
        <f t="shared" si="0"/>
        <v>Khá</v>
      </c>
    </row>
    <row r="32" spans="1:11" x14ac:dyDescent="0.25">
      <c r="A32" s="44">
        <v>20</v>
      </c>
      <c r="B32" s="44">
        <v>24022036</v>
      </c>
      <c r="C32" s="46" t="s">
        <v>178</v>
      </c>
      <c r="D32" s="50">
        <v>39069</v>
      </c>
      <c r="E32" s="44">
        <v>82</v>
      </c>
      <c r="F32" s="44">
        <v>82</v>
      </c>
      <c r="G32" s="44">
        <v>82</v>
      </c>
      <c r="H32" s="44">
        <f t="shared" si="1"/>
        <v>82</v>
      </c>
      <c r="I32" s="15" t="str">
        <f t="shared" si="0"/>
        <v>Tốt</v>
      </c>
      <c r="J32" s="44">
        <f t="shared" si="2"/>
        <v>82</v>
      </c>
      <c r="K32" s="15" t="str">
        <f t="shared" si="0"/>
        <v>Tốt</v>
      </c>
    </row>
    <row r="33" spans="1:11" x14ac:dyDescent="0.25">
      <c r="A33" s="44">
        <v>21</v>
      </c>
      <c r="B33" s="44">
        <v>24022037</v>
      </c>
      <c r="C33" s="46" t="s">
        <v>179</v>
      </c>
      <c r="D33" s="50">
        <v>39063</v>
      </c>
      <c r="E33" s="44">
        <v>76</v>
      </c>
      <c r="F33" s="44">
        <v>73</v>
      </c>
      <c r="G33" s="44">
        <v>73</v>
      </c>
      <c r="H33" s="44">
        <f t="shared" si="1"/>
        <v>73</v>
      </c>
      <c r="I33" s="15" t="str">
        <f t="shared" si="0"/>
        <v>Khá</v>
      </c>
      <c r="J33" s="44">
        <f t="shared" si="2"/>
        <v>73</v>
      </c>
      <c r="K33" s="15" t="str">
        <f t="shared" si="0"/>
        <v>Khá</v>
      </c>
    </row>
    <row r="34" spans="1:11" x14ac:dyDescent="0.25">
      <c r="A34" s="44">
        <v>22</v>
      </c>
      <c r="B34" s="44">
        <v>24022038</v>
      </c>
      <c r="C34" s="46" t="s">
        <v>180</v>
      </c>
      <c r="D34" s="50">
        <v>38774</v>
      </c>
      <c r="E34" s="44">
        <v>80</v>
      </c>
      <c r="F34" s="44">
        <v>77</v>
      </c>
      <c r="G34" s="44">
        <v>77</v>
      </c>
      <c r="H34" s="44">
        <f t="shared" si="1"/>
        <v>77</v>
      </c>
      <c r="I34" s="15" t="str">
        <f t="shared" si="0"/>
        <v>Khá</v>
      </c>
      <c r="J34" s="44">
        <f t="shared" si="2"/>
        <v>77</v>
      </c>
      <c r="K34" s="15" t="str">
        <f t="shared" si="0"/>
        <v>Khá</v>
      </c>
    </row>
    <row r="35" spans="1:11" x14ac:dyDescent="0.25">
      <c r="A35" s="44">
        <v>23</v>
      </c>
      <c r="B35" s="44">
        <v>24022039</v>
      </c>
      <c r="C35" s="46" t="s">
        <v>181</v>
      </c>
      <c r="D35" s="50">
        <v>38824</v>
      </c>
      <c r="E35" s="44">
        <v>83</v>
      </c>
      <c r="F35" s="44">
        <v>83</v>
      </c>
      <c r="G35" s="44">
        <v>83</v>
      </c>
      <c r="H35" s="44">
        <f t="shared" si="1"/>
        <v>83</v>
      </c>
      <c r="I35" s="15" t="str">
        <f t="shared" si="0"/>
        <v>Tốt</v>
      </c>
      <c r="J35" s="44">
        <f t="shared" si="2"/>
        <v>83</v>
      </c>
      <c r="K35" s="15" t="str">
        <f t="shared" si="0"/>
        <v>Tốt</v>
      </c>
    </row>
    <row r="36" spans="1:11" x14ac:dyDescent="0.25">
      <c r="A36" s="44">
        <v>24</v>
      </c>
      <c r="B36" s="44">
        <v>24022040</v>
      </c>
      <c r="C36" s="46" t="s">
        <v>182</v>
      </c>
      <c r="D36" s="50">
        <v>39002</v>
      </c>
      <c r="E36" s="44">
        <v>82</v>
      </c>
      <c r="F36" s="44">
        <v>82</v>
      </c>
      <c r="G36" s="44">
        <v>82</v>
      </c>
      <c r="H36" s="44">
        <f t="shared" si="1"/>
        <v>82</v>
      </c>
      <c r="I36" s="15" t="str">
        <f t="shared" si="0"/>
        <v>Tốt</v>
      </c>
      <c r="J36" s="44">
        <f t="shared" si="2"/>
        <v>82</v>
      </c>
      <c r="K36" s="15" t="str">
        <f t="shared" si="0"/>
        <v>Tốt</v>
      </c>
    </row>
    <row r="37" spans="1:11" x14ac:dyDescent="0.25">
      <c r="A37" s="44">
        <v>25</v>
      </c>
      <c r="B37" s="44">
        <v>24022041</v>
      </c>
      <c r="C37" s="46" t="s">
        <v>183</v>
      </c>
      <c r="D37" s="50">
        <v>38737</v>
      </c>
      <c r="E37" s="44">
        <v>82</v>
      </c>
      <c r="F37" s="44">
        <v>79</v>
      </c>
      <c r="G37" s="44">
        <v>79</v>
      </c>
      <c r="H37" s="44">
        <f t="shared" si="1"/>
        <v>79</v>
      </c>
      <c r="I37" s="15" t="str">
        <f t="shared" si="0"/>
        <v>Khá</v>
      </c>
      <c r="J37" s="44">
        <f t="shared" si="2"/>
        <v>79</v>
      </c>
      <c r="K37" s="15" t="str">
        <f t="shared" si="0"/>
        <v>Khá</v>
      </c>
    </row>
    <row r="38" spans="1:11" x14ac:dyDescent="0.25">
      <c r="A38" s="44">
        <v>26</v>
      </c>
      <c r="B38" s="44">
        <v>24022043</v>
      </c>
      <c r="C38" s="46" t="s">
        <v>184</v>
      </c>
      <c r="D38" s="50">
        <v>38747</v>
      </c>
      <c r="E38" s="44">
        <v>80</v>
      </c>
      <c r="F38" s="44">
        <v>80</v>
      </c>
      <c r="G38" s="44">
        <v>80</v>
      </c>
      <c r="H38" s="44">
        <f t="shared" si="1"/>
        <v>80</v>
      </c>
      <c r="I38" s="15" t="str">
        <f t="shared" si="0"/>
        <v>Tốt</v>
      </c>
      <c r="J38" s="44">
        <f t="shared" si="2"/>
        <v>80</v>
      </c>
      <c r="K38" s="15" t="str">
        <f t="shared" si="0"/>
        <v>Tốt</v>
      </c>
    </row>
    <row r="39" spans="1:11" x14ac:dyDescent="0.25">
      <c r="A39" s="44">
        <v>27</v>
      </c>
      <c r="B39" s="44">
        <v>24022044</v>
      </c>
      <c r="C39" s="46" t="s">
        <v>185</v>
      </c>
      <c r="D39" s="50">
        <v>38455</v>
      </c>
      <c r="E39" s="44">
        <v>96</v>
      </c>
      <c r="F39" s="44">
        <v>96</v>
      </c>
      <c r="G39" s="44">
        <v>96</v>
      </c>
      <c r="H39" s="44">
        <f t="shared" si="1"/>
        <v>96</v>
      </c>
      <c r="I39" s="15" t="str">
        <f t="shared" si="0"/>
        <v>Xuất sắc</v>
      </c>
      <c r="J39" s="44">
        <f t="shared" si="2"/>
        <v>96</v>
      </c>
      <c r="K39" s="15" t="str">
        <f t="shared" si="0"/>
        <v>Xuất sắc</v>
      </c>
    </row>
    <row r="40" spans="1:11" x14ac:dyDescent="0.25">
      <c r="A40" s="44">
        <v>28</v>
      </c>
      <c r="B40" s="44">
        <v>24022045</v>
      </c>
      <c r="C40" s="46" t="s">
        <v>186</v>
      </c>
      <c r="D40" s="50">
        <v>38961</v>
      </c>
      <c r="E40" s="44">
        <v>84</v>
      </c>
      <c r="F40" s="44">
        <v>84</v>
      </c>
      <c r="G40" s="44">
        <v>84</v>
      </c>
      <c r="H40" s="44">
        <f t="shared" si="1"/>
        <v>84</v>
      </c>
      <c r="I40" s="15" t="str">
        <f t="shared" si="0"/>
        <v>Tốt</v>
      </c>
      <c r="J40" s="44">
        <f t="shared" si="2"/>
        <v>84</v>
      </c>
      <c r="K40" s="15" t="str">
        <f t="shared" si="0"/>
        <v>Tốt</v>
      </c>
    </row>
    <row r="41" spans="1:11" x14ac:dyDescent="0.25">
      <c r="A41" s="44">
        <v>29</v>
      </c>
      <c r="B41" s="44">
        <v>24022046</v>
      </c>
      <c r="C41" s="46" t="s">
        <v>187</v>
      </c>
      <c r="D41" s="50">
        <v>39042</v>
      </c>
      <c r="E41" s="44">
        <v>80</v>
      </c>
      <c r="F41" s="44">
        <v>80</v>
      </c>
      <c r="G41" s="44">
        <v>80</v>
      </c>
      <c r="H41" s="44">
        <f t="shared" si="1"/>
        <v>80</v>
      </c>
      <c r="I41" s="15" t="str">
        <f t="shared" si="0"/>
        <v>Tốt</v>
      </c>
      <c r="J41" s="44">
        <f t="shared" si="2"/>
        <v>80</v>
      </c>
      <c r="K41" s="15" t="str">
        <f t="shared" si="0"/>
        <v>Tốt</v>
      </c>
    </row>
    <row r="42" spans="1:11" x14ac:dyDescent="0.25">
      <c r="A42" s="44">
        <v>30</v>
      </c>
      <c r="B42" s="44">
        <v>24022047</v>
      </c>
      <c r="C42" s="46" t="s">
        <v>188</v>
      </c>
      <c r="D42" s="50">
        <v>38874</v>
      </c>
      <c r="E42" s="44"/>
      <c r="F42" s="44"/>
      <c r="G42" s="44"/>
      <c r="H42" s="44">
        <f t="shared" si="1"/>
        <v>0</v>
      </c>
      <c r="I42" s="15" t="str">
        <f t="shared" si="0"/>
        <v>Kém</v>
      </c>
      <c r="J42" s="44">
        <f t="shared" si="2"/>
        <v>0</v>
      </c>
      <c r="K42" s="15" t="str">
        <f t="shared" si="0"/>
        <v>Kém</v>
      </c>
    </row>
    <row r="43" spans="1:11" x14ac:dyDescent="0.25">
      <c r="A43" s="44">
        <v>31</v>
      </c>
      <c r="B43" s="44">
        <v>24022049</v>
      </c>
      <c r="C43" s="46" t="s">
        <v>189</v>
      </c>
      <c r="D43" s="50">
        <v>38869</v>
      </c>
      <c r="E43" s="44">
        <v>82</v>
      </c>
      <c r="F43" s="44">
        <v>79</v>
      </c>
      <c r="G43" s="44">
        <v>79</v>
      </c>
      <c r="H43" s="44">
        <f t="shared" si="1"/>
        <v>79</v>
      </c>
      <c r="I43" s="15" t="str">
        <f t="shared" si="0"/>
        <v>Khá</v>
      </c>
      <c r="J43" s="44">
        <f t="shared" si="2"/>
        <v>79</v>
      </c>
      <c r="K43" s="15" t="str">
        <f t="shared" si="0"/>
        <v>Khá</v>
      </c>
    </row>
    <row r="44" spans="1:11" x14ac:dyDescent="0.25">
      <c r="A44" s="44">
        <v>32</v>
      </c>
      <c r="B44" s="44">
        <v>24022051</v>
      </c>
      <c r="C44" s="46" t="s">
        <v>190</v>
      </c>
      <c r="D44" s="50">
        <v>38790</v>
      </c>
      <c r="E44" s="44"/>
      <c r="F44" s="44"/>
      <c r="G44" s="44"/>
      <c r="H44" s="44">
        <f t="shared" si="1"/>
        <v>0</v>
      </c>
      <c r="I44" s="15" t="str">
        <f t="shared" si="0"/>
        <v>Kém</v>
      </c>
      <c r="J44" s="44">
        <f t="shared" si="2"/>
        <v>0</v>
      </c>
      <c r="K44" s="15" t="str">
        <f t="shared" si="0"/>
        <v>Kém</v>
      </c>
    </row>
    <row r="45" spans="1:11" x14ac:dyDescent="0.25">
      <c r="A45" s="44">
        <v>33</v>
      </c>
      <c r="B45" s="44">
        <v>24022052</v>
      </c>
      <c r="C45" s="46" t="s">
        <v>191</v>
      </c>
      <c r="D45" s="50">
        <v>38871</v>
      </c>
      <c r="E45" s="44">
        <v>79</v>
      </c>
      <c r="F45" s="44">
        <v>79</v>
      </c>
      <c r="G45" s="44">
        <v>79</v>
      </c>
      <c r="H45" s="44">
        <f t="shared" si="1"/>
        <v>79</v>
      </c>
      <c r="I45" s="15" t="str">
        <f t="shared" si="0"/>
        <v>Khá</v>
      </c>
      <c r="J45" s="44">
        <f t="shared" si="2"/>
        <v>79</v>
      </c>
      <c r="K45" s="15" t="str">
        <f t="shared" si="0"/>
        <v>Khá</v>
      </c>
    </row>
    <row r="46" spans="1:11" x14ac:dyDescent="0.25">
      <c r="A46" s="44">
        <v>34</v>
      </c>
      <c r="B46" s="44">
        <v>24022053</v>
      </c>
      <c r="C46" s="46" t="s">
        <v>192</v>
      </c>
      <c r="D46" s="50">
        <v>38913</v>
      </c>
      <c r="E46" s="44"/>
      <c r="F46" s="44"/>
      <c r="G46" s="44"/>
      <c r="H46" s="44">
        <f t="shared" si="1"/>
        <v>0</v>
      </c>
      <c r="I46" s="15" t="str">
        <f t="shared" si="0"/>
        <v>Kém</v>
      </c>
      <c r="J46" s="44">
        <f t="shared" si="2"/>
        <v>0</v>
      </c>
      <c r="K46" s="15" t="str">
        <f t="shared" si="0"/>
        <v>Kém</v>
      </c>
    </row>
    <row r="47" spans="1:11" x14ac:dyDescent="0.25">
      <c r="A47" s="44">
        <v>35</v>
      </c>
      <c r="B47" s="44">
        <v>24022054</v>
      </c>
      <c r="C47" s="46" t="s">
        <v>193</v>
      </c>
      <c r="D47" s="50">
        <v>38883</v>
      </c>
      <c r="E47" s="44">
        <v>82</v>
      </c>
      <c r="F47" s="44">
        <v>82</v>
      </c>
      <c r="G47" s="44">
        <v>82</v>
      </c>
      <c r="H47" s="44">
        <f t="shared" si="1"/>
        <v>82</v>
      </c>
      <c r="I47" s="15" t="str">
        <f t="shared" si="0"/>
        <v>Tốt</v>
      </c>
      <c r="J47" s="44">
        <f t="shared" si="2"/>
        <v>82</v>
      </c>
      <c r="K47" s="15" t="str">
        <f t="shared" si="0"/>
        <v>Tốt</v>
      </c>
    </row>
    <row r="48" spans="1:11" x14ac:dyDescent="0.25">
      <c r="A48" s="44">
        <v>36</v>
      </c>
      <c r="B48" s="44">
        <v>24022055</v>
      </c>
      <c r="C48" s="46" t="s">
        <v>194</v>
      </c>
      <c r="D48" s="50">
        <v>38829</v>
      </c>
      <c r="E48" s="44">
        <v>80</v>
      </c>
      <c r="F48" s="44">
        <v>77</v>
      </c>
      <c r="G48" s="44">
        <v>77</v>
      </c>
      <c r="H48" s="44">
        <f t="shared" si="1"/>
        <v>77</v>
      </c>
      <c r="I48" s="15" t="str">
        <f t="shared" si="0"/>
        <v>Khá</v>
      </c>
      <c r="J48" s="44">
        <f t="shared" si="2"/>
        <v>77</v>
      </c>
      <c r="K48" s="15" t="str">
        <f t="shared" si="0"/>
        <v>Khá</v>
      </c>
    </row>
    <row r="49" spans="1:11" x14ac:dyDescent="0.25">
      <c r="A49" s="44">
        <v>37</v>
      </c>
      <c r="B49" s="44">
        <v>24022056</v>
      </c>
      <c r="C49" s="46" t="s">
        <v>195</v>
      </c>
      <c r="D49" s="50">
        <v>38667</v>
      </c>
      <c r="E49" s="44">
        <v>82</v>
      </c>
      <c r="F49" s="44">
        <v>82</v>
      </c>
      <c r="G49" s="44">
        <v>82</v>
      </c>
      <c r="H49" s="44">
        <f t="shared" si="1"/>
        <v>82</v>
      </c>
      <c r="I49" s="15" t="str">
        <f t="shared" si="0"/>
        <v>Tốt</v>
      </c>
      <c r="J49" s="44">
        <f t="shared" si="2"/>
        <v>82</v>
      </c>
      <c r="K49" s="15" t="str">
        <f t="shared" si="0"/>
        <v>Tốt</v>
      </c>
    </row>
    <row r="50" spans="1:11" x14ac:dyDescent="0.25">
      <c r="A50" s="44">
        <v>38</v>
      </c>
      <c r="B50" s="44">
        <v>24022058</v>
      </c>
      <c r="C50" s="46" t="s">
        <v>196</v>
      </c>
      <c r="D50" s="50">
        <v>39041</v>
      </c>
      <c r="E50" s="44">
        <v>82</v>
      </c>
      <c r="F50" s="44">
        <v>66</v>
      </c>
      <c r="G50" s="44">
        <v>66</v>
      </c>
      <c r="H50" s="44">
        <f t="shared" si="1"/>
        <v>66</v>
      </c>
      <c r="I50" s="15" t="str">
        <f t="shared" si="0"/>
        <v>Khá</v>
      </c>
      <c r="J50" s="44">
        <f t="shared" si="2"/>
        <v>66</v>
      </c>
      <c r="K50" s="15" t="str">
        <f t="shared" si="0"/>
        <v>Khá</v>
      </c>
    </row>
    <row r="51" spans="1:11" x14ac:dyDescent="0.25">
      <c r="A51" s="44">
        <v>39</v>
      </c>
      <c r="B51" s="44">
        <v>24022059</v>
      </c>
      <c r="C51" s="46" t="s">
        <v>197</v>
      </c>
      <c r="D51" s="50">
        <v>38877</v>
      </c>
      <c r="E51" s="44">
        <v>94</v>
      </c>
      <c r="F51" s="44">
        <v>81</v>
      </c>
      <c r="G51" s="44">
        <v>81</v>
      </c>
      <c r="H51" s="44">
        <f t="shared" si="1"/>
        <v>81</v>
      </c>
      <c r="I51" s="15" t="str">
        <f t="shared" si="0"/>
        <v>Tốt</v>
      </c>
      <c r="J51" s="44">
        <f t="shared" si="2"/>
        <v>81</v>
      </c>
      <c r="K51" s="15" t="str">
        <f t="shared" si="0"/>
        <v>Tốt</v>
      </c>
    </row>
    <row r="52" spans="1:11" x14ac:dyDescent="0.25">
      <c r="A52" s="44">
        <v>40</v>
      </c>
      <c r="B52" s="44">
        <v>24022060</v>
      </c>
      <c r="C52" s="46" t="s">
        <v>112</v>
      </c>
      <c r="D52" s="50">
        <v>38769</v>
      </c>
      <c r="E52" s="44">
        <v>82</v>
      </c>
      <c r="F52" s="44">
        <v>82</v>
      </c>
      <c r="G52" s="44">
        <v>82</v>
      </c>
      <c r="H52" s="44">
        <f t="shared" si="1"/>
        <v>82</v>
      </c>
      <c r="I52" s="15" t="str">
        <f t="shared" si="0"/>
        <v>Tốt</v>
      </c>
      <c r="J52" s="44">
        <f t="shared" si="2"/>
        <v>82</v>
      </c>
      <c r="K52" s="15" t="str">
        <f t="shared" si="0"/>
        <v>Tốt</v>
      </c>
    </row>
    <row r="53" spans="1:11" x14ac:dyDescent="0.25">
      <c r="A53" s="44">
        <v>41</v>
      </c>
      <c r="B53" s="44">
        <v>24022063</v>
      </c>
      <c r="C53" s="46" t="s">
        <v>198</v>
      </c>
      <c r="D53" s="50">
        <v>39064</v>
      </c>
      <c r="E53" s="44"/>
      <c r="F53" s="44"/>
      <c r="G53" s="44"/>
      <c r="H53" s="44">
        <f t="shared" si="1"/>
        <v>0</v>
      </c>
      <c r="I53" s="15" t="str">
        <f t="shared" si="0"/>
        <v>Kém</v>
      </c>
      <c r="J53" s="44">
        <f t="shared" si="2"/>
        <v>0</v>
      </c>
      <c r="K53" s="15" t="str">
        <f t="shared" si="0"/>
        <v>Kém</v>
      </c>
    </row>
    <row r="54" spans="1:11" x14ac:dyDescent="0.25">
      <c r="A54" s="44">
        <v>42</v>
      </c>
      <c r="B54" s="44">
        <v>24022064</v>
      </c>
      <c r="C54" s="46" t="s">
        <v>199</v>
      </c>
      <c r="D54" s="50">
        <v>38723</v>
      </c>
      <c r="E54" s="44">
        <v>82</v>
      </c>
      <c r="F54" s="44">
        <v>79</v>
      </c>
      <c r="G54" s="44">
        <v>79</v>
      </c>
      <c r="H54" s="44">
        <f t="shared" si="1"/>
        <v>79</v>
      </c>
      <c r="I54" s="15" t="str">
        <f t="shared" si="0"/>
        <v>Khá</v>
      </c>
      <c r="J54" s="44">
        <f t="shared" si="2"/>
        <v>79</v>
      </c>
      <c r="K54" s="15" t="str">
        <f t="shared" si="0"/>
        <v>Khá</v>
      </c>
    </row>
    <row r="55" spans="1:11" x14ac:dyDescent="0.25">
      <c r="A55" s="44">
        <v>43</v>
      </c>
      <c r="B55" s="44">
        <v>24022066</v>
      </c>
      <c r="C55" s="46" t="s">
        <v>200</v>
      </c>
      <c r="D55" s="50">
        <v>38965</v>
      </c>
      <c r="E55" s="44">
        <v>82</v>
      </c>
      <c r="F55" s="44">
        <v>82</v>
      </c>
      <c r="G55" s="44">
        <v>82</v>
      </c>
      <c r="H55" s="44">
        <f t="shared" si="1"/>
        <v>82</v>
      </c>
      <c r="I55" s="15" t="str">
        <f t="shared" si="0"/>
        <v>Tốt</v>
      </c>
      <c r="J55" s="44">
        <f t="shared" si="2"/>
        <v>82</v>
      </c>
      <c r="K55" s="15" t="str">
        <f t="shared" si="0"/>
        <v>Tốt</v>
      </c>
    </row>
    <row r="56" spans="1:11" x14ac:dyDescent="0.25">
      <c r="A56" s="44">
        <v>44</v>
      </c>
      <c r="B56" s="44">
        <v>24022067</v>
      </c>
      <c r="C56" s="46" t="s">
        <v>201</v>
      </c>
      <c r="D56" s="50">
        <v>38825</v>
      </c>
      <c r="E56" s="44">
        <v>70</v>
      </c>
      <c r="F56" s="44">
        <v>77</v>
      </c>
      <c r="G56" s="44">
        <v>77</v>
      </c>
      <c r="H56" s="44">
        <f t="shared" si="1"/>
        <v>77</v>
      </c>
      <c r="I56" s="15" t="str">
        <f t="shared" si="0"/>
        <v>Khá</v>
      </c>
      <c r="J56" s="44">
        <f t="shared" si="2"/>
        <v>77</v>
      </c>
      <c r="K56" s="15" t="str">
        <f t="shared" si="0"/>
        <v>Khá</v>
      </c>
    </row>
    <row r="57" spans="1:11" x14ac:dyDescent="0.25">
      <c r="A57" s="44">
        <v>45</v>
      </c>
      <c r="B57" s="44">
        <v>24022068</v>
      </c>
      <c r="C57" s="46" t="s">
        <v>202</v>
      </c>
      <c r="D57" s="50">
        <v>38976</v>
      </c>
      <c r="E57" s="44"/>
      <c r="F57" s="44"/>
      <c r="G57" s="44"/>
      <c r="H57" s="44">
        <f t="shared" si="1"/>
        <v>0</v>
      </c>
      <c r="I57" s="15" t="str">
        <f t="shared" si="0"/>
        <v>Kém</v>
      </c>
      <c r="J57" s="44">
        <f t="shared" si="2"/>
        <v>0</v>
      </c>
      <c r="K57" s="15" t="str">
        <f t="shared" si="0"/>
        <v>Kém</v>
      </c>
    </row>
    <row r="58" spans="1:11" x14ac:dyDescent="0.25">
      <c r="A58" s="44">
        <v>46</v>
      </c>
      <c r="B58" s="44">
        <v>24022069</v>
      </c>
      <c r="C58" s="46" t="s">
        <v>203</v>
      </c>
      <c r="D58" s="50">
        <v>38827</v>
      </c>
      <c r="E58" s="44">
        <v>82</v>
      </c>
      <c r="F58" s="44">
        <v>79</v>
      </c>
      <c r="G58" s="44">
        <v>79</v>
      </c>
      <c r="H58" s="44">
        <f t="shared" si="1"/>
        <v>79</v>
      </c>
      <c r="I58" s="15" t="str">
        <f t="shared" si="0"/>
        <v>Khá</v>
      </c>
      <c r="J58" s="44">
        <f t="shared" si="2"/>
        <v>79</v>
      </c>
      <c r="K58" s="15" t="str">
        <f t="shared" si="0"/>
        <v>Khá</v>
      </c>
    </row>
    <row r="59" spans="1:11" x14ac:dyDescent="0.25">
      <c r="A59" s="44">
        <v>47</v>
      </c>
      <c r="B59" s="44">
        <v>24022070</v>
      </c>
      <c r="C59" s="46" t="s">
        <v>204</v>
      </c>
      <c r="D59" s="50">
        <v>38791</v>
      </c>
      <c r="E59" s="44">
        <v>80</v>
      </c>
      <c r="F59" s="44">
        <v>80</v>
      </c>
      <c r="G59" s="44">
        <v>80</v>
      </c>
      <c r="H59" s="44">
        <f t="shared" si="1"/>
        <v>80</v>
      </c>
      <c r="I59" s="15" t="str">
        <f t="shared" si="0"/>
        <v>Tốt</v>
      </c>
      <c r="J59" s="44">
        <f t="shared" si="2"/>
        <v>80</v>
      </c>
      <c r="K59" s="15" t="str">
        <f t="shared" si="0"/>
        <v>Tốt</v>
      </c>
    </row>
    <row r="60" spans="1:11" x14ac:dyDescent="0.25">
      <c r="A60" s="44">
        <v>48</v>
      </c>
      <c r="B60" s="44">
        <v>24022072</v>
      </c>
      <c r="C60" s="46" t="s">
        <v>205</v>
      </c>
      <c r="D60" s="50">
        <v>38746</v>
      </c>
      <c r="E60" s="44">
        <v>80</v>
      </c>
      <c r="F60" s="44">
        <v>77</v>
      </c>
      <c r="G60" s="44">
        <v>77</v>
      </c>
      <c r="H60" s="44">
        <f t="shared" si="1"/>
        <v>77</v>
      </c>
      <c r="I60" s="15" t="str">
        <f t="shared" si="0"/>
        <v>Khá</v>
      </c>
      <c r="J60" s="44">
        <f t="shared" si="2"/>
        <v>77</v>
      </c>
      <c r="K60" s="15" t="str">
        <f t="shared" si="0"/>
        <v>Khá</v>
      </c>
    </row>
    <row r="61" spans="1:11" x14ac:dyDescent="0.25">
      <c r="A61" s="44">
        <v>49</v>
      </c>
      <c r="B61" s="44">
        <v>24022073</v>
      </c>
      <c r="C61" s="46" t="s">
        <v>206</v>
      </c>
      <c r="D61" s="50">
        <v>38754</v>
      </c>
      <c r="E61" s="44">
        <v>80</v>
      </c>
      <c r="F61" s="44">
        <v>77</v>
      </c>
      <c r="G61" s="44">
        <v>77</v>
      </c>
      <c r="H61" s="44">
        <f t="shared" si="1"/>
        <v>77</v>
      </c>
      <c r="I61" s="15" t="str">
        <f t="shared" si="0"/>
        <v>Khá</v>
      </c>
      <c r="J61" s="44">
        <f t="shared" si="2"/>
        <v>77</v>
      </c>
      <c r="K61" s="15" t="str">
        <f t="shared" si="0"/>
        <v>Khá</v>
      </c>
    </row>
    <row r="62" spans="1:11" x14ac:dyDescent="0.25">
      <c r="A62" s="44">
        <v>50</v>
      </c>
      <c r="B62" s="44">
        <v>24022074</v>
      </c>
      <c r="C62" s="46" t="s">
        <v>207</v>
      </c>
      <c r="D62" s="50">
        <v>38886</v>
      </c>
      <c r="E62" s="44">
        <v>70</v>
      </c>
      <c r="F62" s="44">
        <v>77</v>
      </c>
      <c r="G62" s="44">
        <v>77</v>
      </c>
      <c r="H62" s="44">
        <f t="shared" si="1"/>
        <v>77</v>
      </c>
      <c r="I62" s="15" t="str">
        <f t="shared" si="0"/>
        <v>Khá</v>
      </c>
      <c r="J62" s="44">
        <f t="shared" si="2"/>
        <v>77</v>
      </c>
      <c r="K62" s="15" t="str">
        <f t="shared" si="0"/>
        <v>Khá</v>
      </c>
    </row>
    <row r="64" spans="1:11" x14ac:dyDescent="0.25">
      <c r="A64" s="48" t="s">
        <v>208</v>
      </c>
      <c r="B64" s="48"/>
      <c r="C64" s="48"/>
    </row>
  </sheetData>
  <mergeCells count="16">
    <mergeCell ref="A6:K6"/>
    <mergeCell ref="A64:C6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7CB9-0FE4-48B3-884A-6ADEA7D7B827}">
  <dimension ref="A1:Q15"/>
  <sheetViews>
    <sheetView workbookViewId="0">
      <selection activeCell="O23" sqref="O23"/>
    </sheetView>
  </sheetViews>
  <sheetFormatPr defaultColWidth="32" defaultRowHeight="14.25" x14ac:dyDescent="0.2"/>
  <cols>
    <col min="1" max="1" width="4.75" bestFit="1" customWidth="1"/>
    <col min="2" max="2" width="20" customWidth="1"/>
    <col min="3" max="3" width="5.875" customWidth="1"/>
    <col min="4" max="4" width="8.375" bestFit="1" customWidth="1"/>
    <col min="5" max="5" width="6" bestFit="1" customWidth="1"/>
    <col min="6" max="6" width="8.375" bestFit="1" customWidth="1"/>
    <col min="7" max="7" width="6" bestFit="1" customWidth="1"/>
    <col min="8" max="8" width="8.375" bestFit="1" customWidth="1"/>
    <col min="9" max="9" width="6" bestFit="1" customWidth="1"/>
    <col min="10" max="10" width="8.375" bestFit="1" customWidth="1"/>
    <col min="11" max="11" width="5.375" bestFit="1" customWidth="1"/>
    <col min="12" max="12" width="8.375" bestFit="1" customWidth="1"/>
    <col min="13" max="13" width="5.375" bestFit="1" customWidth="1"/>
    <col min="14" max="14" width="8.375" bestFit="1" customWidth="1"/>
    <col min="15" max="15" width="6.375" bestFit="1" customWidth="1"/>
    <col min="16" max="16" width="4" hidden="1" customWidth="1"/>
    <col min="17" max="17" width="6.375" hidden="1" customWidth="1"/>
  </cols>
  <sheetData>
    <row r="1" spans="1:17" s="2" customFormat="1" ht="15" x14ac:dyDescent="0.25">
      <c r="A1" s="29" t="s">
        <v>0</v>
      </c>
      <c r="B1" s="29"/>
      <c r="C1" s="29"/>
      <c r="D1" s="29"/>
      <c r="E1" s="29"/>
      <c r="F1" s="29"/>
      <c r="I1" s="30" t="s">
        <v>2</v>
      </c>
      <c r="J1" s="30"/>
      <c r="K1" s="30"/>
      <c r="L1" s="30"/>
      <c r="M1" s="30"/>
      <c r="N1" s="30"/>
      <c r="O1" s="30"/>
    </row>
    <row r="2" spans="1:17" s="2" customFormat="1" ht="15" x14ac:dyDescent="0.25">
      <c r="A2" s="30" t="s">
        <v>1</v>
      </c>
      <c r="B2" s="30"/>
      <c r="C2" s="30"/>
      <c r="D2" s="30"/>
      <c r="E2" s="30"/>
      <c r="F2" s="30"/>
      <c r="I2" s="30" t="s">
        <v>3</v>
      </c>
      <c r="J2" s="30"/>
      <c r="K2" s="30"/>
      <c r="L2" s="30"/>
      <c r="M2" s="30"/>
      <c r="N2" s="30"/>
      <c r="O2" s="30"/>
    </row>
    <row r="3" spans="1:17" s="2" customFormat="1" ht="15" x14ac:dyDescent="0.25"/>
    <row r="4" spans="1:17" s="2" customFormat="1" ht="48.75" customHeight="1" x14ac:dyDescent="0.3">
      <c r="B4" s="31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8" spans="1:17" s="2" customFormat="1" ht="15.75" x14ac:dyDescent="0.25">
      <c r="A8" s="32" t="s">
        <v>6</v>
      </c>
      <c r="B8" s="35" t="s">
        <v>22</v>
      </c>
      <c r="C8" s="35" t="s">
        <v>23</v>
      </c>
      <c r="D8" s="38" t="s">
        <v>24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7" s="2" customFormat="1" ht="15.75" x14ac:dyDescent="0.25">
      <c r="A9" s="33"/>
      <c r="B9" s="36"/>
      <c r="C9" s="36"/>
      <c r="D9" s="38" t="s">
        <v>17</v>
      </c>
      <c r="E9" s="40"/>
      <c r="F9" s="38" t="s">
        <v>18</v>
      </c>
      <c r="G9" s="40"/>
      <c r="H9" s="38" t="s">
        <v>20</v>
      </c>
      <c r="I9" s="40"/>
      <c r="J9" s="38" t="s">
        <v>21</v>
      </c>
      <c r="K9" s="40"/>
      <c r="L9" s="38" t="s">
        <v>25</v>
      </c>
      <c r="M9" s="40"/>
      <c r="N9" s="38" t="s">
        <v>19</v>
      </c>
      <c r="O9" s="40"/>
    </row>
    <row r="10" spans="1:17" s="2" customFormat="1" ht="15.75" x14ac:dyDescent="0.25">
      <c r="A10" s="34"/>
      <c r="B10" s="37"/>
      <c r="C10" s="37"/>
      <c r="D10" s="3" t="s">
        <v>26</v>
      </c>
      <c r="E10" s="3" t="s">
        <v>27</v>
      </c>
      <c r="F10" s="3" t="s">
        <v>26</v>
      </c>
      <c r="G10" s="3" t="s">
        <v>27</v>
      </c>
      <c r="H10" s="3" t="s">
        <v>26</v>
      </c>
      <c r="I10" s="3" t="s">
        <v>27</v>
      </c>
      <c r="J10" s="3" t="s">
        <v>26</v>
      </c>
      <c r="K10" s="3" t="s">
        <v>27</v>
      </c>
      <c r="L10" s="3" t="s">
        <v>26</v>
      </c>
      <c r="M10" s="3" t="s">
        <v>27</v>
      </c>
      <c r="N10" s="3" t="s">
        <v>26</v>
      </c>
      <c r="O10" s="3" t="s">
        <v>27</v>
      </c>
    </row>
    <row r="11" spans="1:17" s="11" customFormat="1" ht="15.75" x14ac:dyDescent="0.25">
      <c r="A11" s="5">
        <v>1</v>
      </c>
      <c r="B11" s="6" t="s">
        <v>32</v>
      </c>
      <c r="C11" s="16">
        <f>K66GAT!A60</f>
        <v>48</v>
      </c>
      <c r="D11" s="5">
        <f>COUNTIF(K66GAT!$K$13:$K$60,"Xuất sắc")</f>
        <v>22</v>
      </c>
      <c r="E11" s="8">
        <f>D11/C11</f>
        <v>0.45833333333333331</v>
      </c>
      <c r="F11" s="5">
        <f>COUNTIF(K66GAT!$K$13:$K$60,"Tốt")</f>
        <v>15</v>
      </c>
      <c r="G11" s="8">
        <f>F11/C11</f>
        <v>0.3125</v>
      </c>
      <c r="H11" s="5">
        <f>COUNTIF(K66GAT!$K$13:$K$60,"Khá")</f>
        <v>9</v>
      </c>
      <c r="I11" s="8">
        <f>H11/C11</f>
        <v>0.1875</v>
      </c>
      <c r="J11" s="5">
        <f>COUNTIF(K66GAT!$K$13:$K$60,"Trung bình")</f>
        <v>1</v>
      </c>
      <c r="K11" s="8">
        <f>J11/C11</f>
        <v>2.0833333333333332E-2</v>
      </c>
      <c r="L11" s="5">
        <f>COUNTIF(K66GAT!$K$13:$K$60,"Yếu")</f>
        <v>0</v>
      </c>
      <c r="M11" s="8">
        <f>L11/C11</f>
        <v>0</v>
      </c>
      <c r="N11" s="5">
        <f>COUNTIF(K66GAT!$K$13:$K$60,"Kém")</f>
        <v>1</v>
      </c>
      <c r="O11" s="8">
        <f>N11/C11</f>
        <v>2.0833333333333332E-2</v>
      </c>
      <c r="P11" s="19">
        <f>SUM(D11,F11,H11,J11,L11,N11)</f>
        <v>48</v>
      </c>
      <c r="Q11" s="10">
        <f>SUM(E11,G11,I11,K11,M11,O11)</f>
        <v>1</v>
      </c>
    </row>
    <row r="12" spans="1:17" s="2" customFormat="1" ht="15.75" x14ac:dyDescent="0.25">
      <c r="A12" s="5">
        <v>2</v>
      </c>
      <c r="B12" s="6" t="s">
        <v>35</v>
      </c>
      <c r="C12" s="17">
        <f>K67GAT!A40</f>
        <v>28</v>
      </c>
      <c r="D12" s="18">
        <f>COUNTIF(K67GAT!$K$13:$K$40,"Xuất sắc")</f>
        <v>16</v>
      </c>
      <c r="E12" s="8">
        <f t="shared" ref="E12:E14" si="0">D12/C12</f>
        <v>0.5714285714285714</v>
      </c>
      <c r="F12" s="18">
        <f>COUNTIF(K67GAT!$K$13:$K$40,"Tốt")</f>
        <v>7</v>
      </c>
      <c r="G12" s="8">
        <f t="shared" ref="G12:G14" si="1">F12/C12</f>
        <v>0.25</v>
      </c>
      <c r="H12" s="18">
        <f>COUNTIF(K67GAT!$K$13:$K$40,"Khá")</f>
        <v>5</v>
      </c>
      <c r="I12" s="8">
        <f t="shared" ref="I12:I14" si="2">H12/C12</f>
        <v>0.17857142857142858</v>
      </c>
      <c r="J12" s="18">
        <f>COUNTIF(K67GAT!$K$13:$K$40,"Trung bình")</f>
        <v>0</v>
      </c>
      <c r="K12" s="8">
        <f t="shared" ref="K12:K14" si="3">J12/C12</f>
        <v>0</v>
      </c>
      <c r="L12" s="18">
        <f>COUNTIF(K67GAT!$K$13:$K$40,"Yếu")</f>
        <v>0</v>
      </c>
      <c r="M12" s="8">
        <f t="shared" ref="M12:M14" si="4">L12/C12</f>
        <v>0</v>
      </c>
      <c r="N12" s="18">
        <f>COUNTIF(K67GAT!$K$13:$K$40,"Kém")</f>
        <v>0</v>
      </c>
      <c r="O12" s="8">
        <f t="shared" ref="O12:O14" si="5">N12/C12</f>
        <v>0</v>
      </c>
      <c r="P12" s="19">
        <f t="shared" ref="P12:P14" si="6">SUM(D12,F12,H12,J12,L12,N12)</f>
        <v>28</v>
      </c>
      <c r="Q12" s="10">
        <f t="shared" ref="Q12:Q14" si="7">SUM(E12,G12,I12,K12,M12,O12)</f>
        <v>1</v>
      </c>
    </row>
    <row r="13" spans="1:17" s="2" customFormat="1" ht="15.75" x14ac:dyDescent="0.25">
      <c r="A13" s="5">
        <v>3</v>
      </c>
      <c r="B13" s="6" t="s">
        <v>36</v>
      </c>
      <c r="C13" s="17">
        <f>K68GAT!A55</f>
        <v>43</v>
      </c>
      <c r="D13" s="18">
        <f>COUNTIF(K68GAT!$K$13:$K$55,"Xuất sắc")</f>
        <v>14</v>
      </c>
      <c r="E13" s="8">
        <f t="shared" si="0"/>
        <v>0.32558139534883723</v>
      </c>
      <c r="F13" s="18">
        <f>COUNTIF(K68GAT!$K$13:$K$55,"Tốt")</f>
        <v>18</v>
      </c>
      <c r="G13" s="8">
        <f t="shared" si="1"/>
        <v>0.41860465116279072</v>
      </c>
      <c r="H13" s="18">
        <f>COUNTIF(K68GAT!$K$13:$K$55,"Khá")</f>
        <v>8</v>
      </c>
      <c r="I13" s="8">
        <f t="shared" si="2"/>
        <v>0.18604651162790697</v>
      </c>
      <c r="J13" s="18">
        <f>COUNTIF(K68GAT!$K$13:$K$55,"Trung bình")</f>
        <v>0</v>
      </c>
      <c r="K13" s="8">
        <f t="shared" si="3"/>
        <v>0</v>
      </c>
      <c r="L13" s="18">
        <f>COUNTIF(K68GAT!$K$13:$K$55,"Yếu")</f>
        <v>0</v>
      </c>
      <c r="M13" s="8">
        <f t="shared" si="4"/>
        <v>0</v>
      </c>
      <c r="N13" s="18">
        <f>COUNTIF(K68GAT!$K$13:$K$55,"Kém")</f>
        <v>3</v>
      </c>
      <c r="O13" s="8">
        <f t="shared" si="5"/>
        <v>6.9767441860465115E-2</v>
      </c>
      <c r="P13" s="19">
        <f t="shared" si="6"/>
        <v>43</v>
      </c>
      <c r="Q13" s="10">
        <f t="shared" si="7"/>
        <v>1</v>
      </c>
    </row>
    <row r="14" spans="1:17" s="2" customFormat="1" ht="15.75" x14ac:dyDescent="0.25">
      <c r="A14" s="5">
        <v>4</v>
      </c>
      <c r="B14" s="6" t="s">
        <v>38</v>
      </c>
      <c r="C14" s="17">
        <f>K69GAT!A62</f>
        <v>50</v>
      </c>
      <c r="D14" s="18">
        <f>COUNTIF(K69GAT!$K$13:$K$62,"Xuất sắc")</f>
        <v>7</v>
      </c>
      <c r="E14" s="8">
        <f t="shared" si="0"/>
        <v>0.14000000000000001</v>
      </c>
      <c r="F14" s="18">
        <f>COUNTIF(K69GAT!$K$13:$K$62,"Tốt")</f>
        <v>19</v>
      </c>
      <c r="G14" s="8">
        <f t="shared" si="1"/>
        <v>0.38</v>
      </c>
      <c r="H14" s="18">
        <f>COUNTIF(K69GAT!$K$13:$K$62,"Khá")</f>
        <v>18</v>
      </c>
      <c r="I14" s="8">
        <f t="shared" si="2"/>
        <v>0.36</v>
      </c>
      <c r="J14" s="18">
        <f>COUNTIF(K69GAT!$K$13:$K$62,"Trung bình")</f>
        <v>0</v>
      </c>
      <c r="K14" s="8">
        <f t="shared" si="3"/>
        <v>0</v>
      </c>
      <c r="L14" s="18">
        <f>COUNTIF(K69GAT!$K$13:$K$62,"Yếu")</f>
        <v>0</v>
      </c>
      <c r="M14" s="8">
        <f t="shared" si="4"/>
        <v>0</v>
      </c>
      <c r="N14" s="18">
        <f>COUNTIF(K69GAT!$K$13:$K$62,"Kém")</f>
        <v>6</v>
      </c>
      <c r="O14" s="8">
        <f t="shared" si="5"/>
        <v>0.12</v>
      </c>
      <c r="P14" s="19">
        <f t="shared" si="6"/>
        <v>50</v>
      </c>
      <c r="Q14" s="10">
        <f t="shared" si="7"/>
        <v>1</v>
      </c>
    </row>
    <row r="15" spans="1:17" s="13" customFormat="1" ht="15.75" x14ac:dyDescent="0.25">
      <c r="A15" s="27" t="s">
        <v>28</v>
      </c>
      <c r="B15" s="28"/>
      <c r="C15" s="7">
        <f t="shared" ref="C15" si="8">SUM(D15,F15,H15,J15,L15,N15)</f>
        <v>48</v>
      </c>
      <c r="D15" s="12">
        <f>SUM(D11:D11)</f>
        <v>22</v>
      </c>
      <c r="E15" s="8">
        <f t="shared" ref="E15" si="9">D15/C15</f>
        <v>0.45833333333333331</v>
      </c>
      <c r="F15" s="12">
        <f>SUM(F11:F11)</f>
        <v>15</v>
      </c>
      <c r="G15" s="8">
        <f t="shared" ref="G15" si="10">F15/C15</f>
        <v>0.3125</v>
      </c>
      <c r="H15" s="12">
        <f>SUM(H11:H11)</f>
        <v>9</v>
      </c>
      <c r="I15" s="8">
        <f t="shared" ref="I15" si="11">H15/C15</f>
        <v>0.1875</v>
      </c>
      <c r="J15" s="12">
        <f>SUM(J11:J11)</f>
        <v>1</v>
      </c>
      <c r="K15" s="9">
        <f t="shared" ref="K15" si="12">J15/C15</f>
        <v>2.0833333333333332E-2</v>
      </c>
      <c r="L15" s="12">
        <f>SUM(L11:L11)</f>
        <v>0</v>
      </c>
      <c r="M15" s="9">
        <f t="shared" ref="M15" si="13">L15/C15</f>
        <v>0</v>
      </c>
      <c r="N15" s="12">
        <f>SUM(N11:N11)</f>
        <v>1</v>
      </c>
      <c r="O15" s="9">
        <f t="shared" ref="O15" si="14">N15/C15</f>
        <v>2.0833333333333332E-2</v>
      </c>
      <c r="P15" s="19">
        <f>SUM(P11:P11)</f>
        <v>48</v>
      </c>
      <c r="Q15" s="10">
        <f t="shared" ref="Q15" si="15">SUM(E15,G15,I15,K15,M15,O15)</f>
        <v>1</v>
      </c>
    </row>
  </sheetData>
  <mergeCells count="16">
    <mergeCell ref="A15:B15"/>
    <mergeCell ref="A1:F1"/>
    <mergeCell ref="I1:O1"/>
    <mergeCell ref="A2:F2"/>
    <mergeCell ref="I2:O2"/>
    <mergeCell ref="B4:O4"/>
    <mergeCell ref="A8:A10"/>
    <mergeCell ref="B8:B10"/>
    <mergeCell ref="C8:C10"/>
    <mergeCell ref="D8:O8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K66GAT</vt:lpstr>
      <vt:lpstr>K67GAT</vt:lpstr>
      <vt:lpstr>K68GAT</vt:lpstr>
      <vt:lpstr>K69GAT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2025-03-22T09:26:40Z</dcterms:modified>
</cp:coreProperties>
</file>