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\ĐRL 2024-2025\HK 1\Toàn trường\HĐ\"/>
    </mc:Choice>
  </mc:AlternateContent>
  <xr:revisionPtr revIDLastSave="0" documentId="13_ncr:1_{A8DF8837-2DC0-45DD-BA40-EC3392F4AF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66SAE" sheetId="6" r:id="rId1"/>
    <sheet name="K67SAE" sheetId="7" r:id="rId2"/>
    <sheet name="K68SAE" sheetId="8" r:id="rId3"/>
    <sheet name="K69SAE1" sheetId="9" r:id="rId4"/>
    <sheet name="K69SAE2" sheetId="10" r:id="rId5"/>
    <sheet name="K69SAE3" sheetId="11" r:id="rId6"/>
    <sheet name="Thống kê" sheetId="5" r:id="rId7"/>
  </sheets>
  <definedNames>
    <definedName name="_xlnm._FilterDatabase" localSheetId="0" hidden="1">K66SAE!$A$12:$K$12</definedName>
    <definedName name="_xlnm._FilterDatabase" localSheetId="1" hidden="1">K67SAE!$A$12:$K$12</definedName>
    <definedName name="_xlnm._FilterDatabase" localSheetId="2" hidden="1">K68SAE!$A$12:$K$12</definedName>
    <definedName name="_xlnm._FilterDatabase" localSheetId="3" hidden="1">K69SAE1!$A$12:$K$12</definedName>
    <definedName name="_xlnm._FilterDatabase" localSheetId="4" hidden="1">K69SAE2!$A$12:$K$12</definedName>
    <definedName name="_xlnm._FilterDatabase" localSheetId="5" hidden="1">K69SAE3!$A$12:$K$12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Q13" i="5"/>
  <c r="Q14" i="5"/>
  <c r="P13" i="5"/>
  <c r="P14" i="5"/>
  <c r="N14" i="5"/>
  <c r="L14" i="5"/>
  <c r="M14" i="5" s="1"/>
  <c r="J14" i="5"/>
  <c r="H14" i="5"/>
  <c r="I14" i="5" s="1"/>
  <c r="F14" i="5"/>
  <c r="D14" i="5"/>
  <c r="E14" i="5"/>
  <c r="N13" i="5"/>
  <c r="O13" i="5" s="1"/>
  <c r="L13" i="5"/>
  <c r="M13" i="5" s="1"/>
  <c r="J13" i="5"/>
  <c r="K13" i="5" s="1"/>
  <c r="H13" i="5"/>
  <c r="I13" i="5" s="1"/>
  <c r="F13" i="5"/>
  <c r="G13" i="5" s="1"/>
  <c r="D13" i="5"/>
  <c r="E13" i="5" s="1"/>
  <c r="N11" i="5"/>
  <c r="L11" i="5"/>
  <c r="J11" i="5"/>
  <c r="H11" i="5"/>
  <c r="F11" i="5"/>
  <c r="D11" i="5"/>
  <c r="N10" i="5"/>
  <c r="L10" i="5"/>
  <c r="J10" i="5"/>
  <c r="H10" i="5"/>
  <c r="F10" i="5"/>
  <c r="D10" i="5"/>
  <c r="C14" i="5"/>
  <c r="O14" i="5" s="1"/>
  <c r="C13" i="5"/>
  <c r="C12" i="5"/>
  <c r="C11" i="5"/>
  <c r="C10" i="5"/>
  <c r="G14" i="5" l="1"/>
  <c r="K14" i="5"/>
  <c r="N9" i="5" l="1"/>
  <c r="L9" i="5"/>
  <c r="J9" i="5"/>
  <c r="H9" i="5"/>
  <c r="F9" i="5"/>
  <c r="D9" i="5"/>
  <c r="C9" i="5"/>
  <c r="K53" i="11"/>
  <c r="I53" i="11"/>
  <c r="K52" i="11"/>
  <c r="I52" i="11"/>
  <c r="K51" i="11"/>
  <c r="I51" i="11"/>
  <c r="K50" i="11"/>
  <c r="I50" i="11"/>
  <c r="K49" i="11"/>
  <c r="I49" i="11"/>
  <c r="K48" i="11"/>
  <c r="I48" i="11"/>
  <c r="K47" i="11"/>
  <c r="I47" i="11"/>
  <c r="K46" i="11"/>
  <c r="I46" i="11"/>
  <c r="K45" i="11"/>
  <c r="I45" i="11"/>
  <c r="K44" i="11"/>
  <c r="I44" i="11"/>
  <c r="K43" i="11"/>
  <c r="I43" i="11"/>
  <c r="K42" i="11"/>
  <c r="I42" i="11"/>
  <c r="K41" i="11"/>
  <c r="I41" i="11"/>
  <c r="K40" i="11"/>
  <c r="I40" i="11"/>
  <c r="K39" i="11"/>
  <c r="I39" i="11"/>
  <c r="K38" i="11"/>
  <c r="I38" i="11"/>
  <c r="K37" i="11"/>
  <c r="I37" i="11"/>
  <c r="K36" i="11"/>
  <c r="I36" i="11"/>
  <c r="K35" i="11"/>
  <c r="I35" i="11"/>
  <c r="K34" i="11"/>
  <c r="I34" i="11"/>
  <c r="K33" i="11"/>
  <c r="I33" i="11"/>
  <c r="K32" i="11"/>
  <c r="I32" i="11"/>
  <c r="K31" i="11"/>
  <c r="I31" i="11"/>
  <c r="K30" i="11"/>
  <c r="I30" i="11"/>
  <c r="K29" i="11"/>
  <c r="I29" i="11"/>
  <c r="K28" i="11"/>
  <c r="I28" i="11"/>
  <c r="K27" i="11"/>
  <c r="I27" i="11"/>
  <c r="K26" i="11"/>
  <c r="I26" i="11"/>
  <c r="K25" i="11"/>
  <c r="I25" i="11"/>
  <c r="K24" i="11"/>
  <c r="I24" i="11"/>
  <c r="K23" i="11"/>
  <c r="I23" i="11"/>
  <c r="K22" i="11"/>
  <c r="I22" i="11"/>
  <c r="K21" i="11"/>
  <c r="I21" i="11"/>
  <c r="K20" i="11"/>
  <c r="I20" i="11"/>
  <c r="K19" i="11"/>
  <c r="I19" i="11"/>
  <c r="K18" i="11"/>
  <c r="I18" i="11"/>
  <c r="K17" i="11"/>
  <c r="I17" i="11"/>
  <c r="K16" i="11"/>
  <c r="I16" i="11"/>
  <c r="K15" i="11"/>
  <c r="I15" i="11"/>
  <c r="K14" i="11"/>
  <c r="I14" i="11"/>
  <c r="K13" i="11"/>
  <c r="I13" i="11"/>
  <c r="K48" i="10"/>
  <c r="I48" i="10"/>
  <c r="K47" i="10"/>
  <c r="I47" i="10"/>
  <c r="K46" i="10"/>
  <c r="I46" i="10"/>
  <c r="K45" i="10"/>
  <c r="I45" i="10"/>
  <c r="K44" i="10"/>
  <c r="I44" i="10"/>
  <c r="K43" i="10"/>
  <c r="I43" i="10"/>
  <c r="K42" i="10"/>
  <c r="I42" i="10"/>
  <c r="K41" i="10"/>
  <c r="I41" i="10"/>
  <c r="K40" i="10"/>
  <c r="I40" i="10"/>
  <c r="K39" i="10"/>
  <c r="I39" i="10"/>
  <c r="K38" i="10"/>
  <c r="I38" i="10"/>
  <c r="K37" i="10"/>
  <c r="I37" i="10"/>
  <c r="K36" i="10"/>
  <c r="I36" i="10"/>
  <c r="K35" i="10"/>
  <c r="I35" i="10"/>
  <c r="K34" i="10"/>
  <c r="I34" i="10"/>
  <c r="K33" i="10"/>
  <c r="I33" i="10"/>
  <c r="K32" i="10"/>
  <c r="I32" i="10"/>
  <c r="K31" i="10"/>
  <c r="I31" i="10"/>
  <c r="K30" i="10"/>
  <c r="I30" i="10"/>
  <c r="K29" i="10"/>
  <c r="I29" i="10"/>
  <c r="K28" i="10"/>
  <c r="I28" i="10"/>
  <c r="K27" i="10"/>
  <c r="I27" i="10"/>
  <c r="K26" i="10"/>
  <c r="I26" i="10"/>
  <c r="K25" i="10"/>
  <c r="I25" i="10"/>
  <c r="K24" i="10"/>
  <c r="I24" i="10"/>
  <c r="K23" i="10"/>
  <c r="I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K15" i="10"/>
  <c r="I15" i="10"/>
  <c r="K14" i="10"/>
  <c r="I14" i="10"/>
  <c r="K13" i="10"/>
  <c r="I13" i="10"/>
  <c r="K53" i="9"/>
  <c r="I53" i="9"/>
  <c r="K52" i="9"/>
  <c r="I52" i="9"/>
  <c r="K51" i="9"/>
  <c r="I51" i="9"/>
  <c r="K50" i="9"/>
  <c r="I50" i="9"/>
  <c r="K49" i="9"/>
  <c r="I49" i="9"/>
  <c r="K48" i="9"/>
  <c r="I48" i="9"/>
  <c r="K47" i="9"/>
  <c r="I47" i="9"/>
  <c r="K46" i="9"/>
  <c r="I46" i="9"/>
  <c r="K45" i="9"/>
  <c r="I45" i="9"/>
  <c r="K44" i="9"/>
  <c r="I44" i="9"/>
  <c r="K43" i="9"/>
  <c r="I43" i="9"/>
  <c r="K42" i="9"/>
  <c r="I42" i="9"/>
  <c r="K41" i="9"/>
  <c r="I41" i="9"/>
  <c r="K40" i="9"/>
  <c r="I40" i="9"/>
  <c r="K39" i="9"/>
  <c r="I39" i="9"/>
  <c r="K38" i="9"/>
  <c r="I38" i="9"/>
  <c r="K37" i="9"/>
  <c r="I37" i="9"/>
  <c r="K36" i="9"/>
  <c r="I36" i="9"/>
  <c r="K35" i="9"/>
  <c r="I35" i="9"/>
  <c r="K34" i="9"/>
  <c r="I34" i="9"/>
  <c r="K33" i="9"/>
  <c r="I33" i="9"/>
  <c r="K32" i="9"/>
  <c r="I32" i="9"/>
  <c r="K31" i="9"/>
  <c r="I31" i="9"/>
  <c r="K30" i="9"/>
  <c r="I30" i="9"/>
  <c r="K29" i="9"/>
  <c r="I29" i="9"/>
  <c r="K28" i="9"/>
  <c r="I28" i="9"/>
  <c r="K27" i="9"/>
  <c r="I27" i="9"/>
  <c r="K26" i="9"/>
  <c r="I26" i="9"/>
  <c r="K25" i="9"/>
  <c r="I25" i="9"/>
  <c r="K24" i="9"/>
  <c r="I24" i="9"/>
  <c r="K23" i="9"/>
  <c r="I23" i="9"/>
  <c r="K22" i="9"/>
  <c r="I22" i="9"/>
  <c r="K21" i="9"/>
  <c r="I21" i="9"/>
  <c r="K20" i="9"/>
  <c r="I20" i="9"/>
  <c r="K19" i="9"/>
  <c r="I19" i="9"/>
  <c r="K18" i="9"/>
  <c r="I18" i="9"/>
  <c r="K17" i="9"/>
  <c r="I17" i="9"/>
  <c r="K16" i="9"/>
  <c r="I16" i="9"/>
  <c r="K15" i="9"/>
  <c r="I15" i="9"/>
  <c r="K14" i="9"/>
  <c r="I14" i="9"/>
  <c r="K13" i="9"/>
  <c r="I13" i="9"/>
  <c r="K89" i="8"/>
  <c r="I89" i="8"/>
  <c r="K88" i="8"/>
  <c r="I88" i="8"/>
  <c r="K87" i="8"/>
  <c r="I87" i="8"/>
  <c r="K86" i="8"/>
  <c r="I86" i="8"/>
  <c r="K85" i="8"/>
  <c r="I85" i="8"/>
  <c r="K84" i="8"/>
  <c r="I84" i="8"/>
  <c r="K83" i="8"/>
  <c r="I83" i="8"/>
  <c r="K82" i="8"/>
  <c r="I82" i="8"/>
  <c r="K81" i="8"/>
  <c r="I81" i="8"/>
  <c r="K80" i="8"/>
  <c r="I80" i="8"/>
  <c r="K79" i="8"/>
  <c r="I79" i="8"/>
  <c r="K78" i="8"/>
  <c r="I78" i="8"/>
  <c r="K77" i="8"/>
  <c r="I77" i="8"/>
  <c r="K76" i="8"/>
  <c r="I76" i="8"/>
  <c r="K75" i="8"/>
  <c r="I75" i="8"/>
  <c r="K74" i="8"/>
  <c r="I74" i="8"/>
  <c r="K73" i="8"/>
  <c r="I73" i="8"/>
  <c r="K72" i="8"/>
  <c r="I72" i="8"/>
  <c r="K71" i="8"/>
  <c r="I71" i="8"/>
  <c r="K70" i="8"/>
  <c r="I70" i="8"/>
  <c r="K69" i="8"/>
  <c r="I69" i="8"/>
  <c r="K68" i="8"/>
  <c r="I68" i="8"/>
  <c r="K67" i="8"/>
  <c r="I67" i="8"/>
  <c r="K66" i="8"/>
  <c r="I66" i="8"/>
  <c r="K65" i="8"/>
  <c r="I65" i="8"/>
  <c r="K64" i="8"/>
  <c r="I64" i="8"/>
  <c r="K63" i="8"/>
  <c r="I63" i="8"/>
  <c r="K62" i="8"/>
  <c r="I62" i="8"/>
  <c r="K61" i="8"/>
  <c r="I61" i="8"/>
  <c r="K60" i="8"/>
  <c r="I60" i="8"/>
  <c r="K59" i="8"/>
  <c r="I59" i="8"/>
  <c r="K58" i="8"/>
  <c r="I58" i="8"/>
  <c r="K57" i="8"/>
  <c r="I57" i="8"/>
  <c r="K56" i="8"/>
  <c r="I56" i="8"/>
  <c r="K55" i="8"/>
  <c r="I55" i="8"/>
  <c r="K54" i="8"/>
  <c r="I54" i="8"/>
  <c r="K53" i="8"/>
  <c r="I53" i="8"/>
  <c r="K52" i="8"/>
  <c r="I52" i="8"/>
  <c r="K51" i="8"/>
  <c r="I51" i="8"/>
  <c r="K50" i="8"/>
  <c r="I50" i="8"/>
  <c r="K49" i="8"/>
  <c r="I49" i="8"/>
  <c r="K48" i="8"/>
  <c r="I48" i="8"/>
  <c r="K47" i="8"/>
  <c r="I47" i="8"/>
  <c r="K46" i="8"/>
  <c r="I46" i="8"/>
  <c r="K45" i="8"/>
  <c r="I45" i="8"/>
  <c r="K44" i="8"/>
  <c r="I44" i="8"/>
  <c r="K43" i="8"/>
  <c r="I43" i="8"/>
  <c r="K42" i="8"/>
  <c r="I42" i="8"/>
  <c r="K41" i="8"/>
  <c r="I41" i="8"/>
  <c r="K40" i="8"/>
  <c r="I40" i="8"/>
  <c r="K39" i="8"/>
  <c r="I39" i="8"/>
  <c r="K38" i="8"/>
  <c r="I38" i="8"/>
  <c r="K37" i="8"/>
  <c r="I37" i="8"/>
  <c r="K36" i="8"/>
  <c r="I36" i="8"/>
  <c r="K35" i="8"/>
  <c r="I35" i="8"/>
  <c r="K34" i="8"/>
  <c r="I34" i="8"/>
  <c r="K33" i="8"/>
  <c r="I33" i="8"/>
  <c r="K32" i="8"/>
  <c r="I32" i="8"/>
  <c r="K31" i="8"/>
  <c r="I31" i="8"/>
  <c r="K30" i="8"/>
  <c r="I30" i="8"/>
  <c r="K29" i="8"/>
  <c r="I29" i="8"/>
  <c r="K28" i="8"/>
  <c r="I28" i="8"/>
  <c r="K27" i="8"/>
  <c r="I27" i="8"/>
  <c r="K26" i="8"/>
  <c r="I26" i="8"/>
  <c r="K25" i="8"/>
  <c r="I25" i="8"/>
  <c r="K24" i="8"/>
  <c r="I24" i="8"/>
  <c r="K23" i="8"/>
  <c r="I23" i="8"/>
  <c r="K22" i="8"/>
  <c r="I22" i="8"/>
  <c r="K21" i="8"/>
  <c r="I21" i="8"/>
  <c r="K20" i="8"/>
  <c r="I20" i="8"/>
  <c r="K19" i="8"/>
  <c r="I19" i="8"/>
  <c r="K18" i="8"/>
  <c r="I18" i="8"/>
  <c r="K17" i="8"/>
  <c r="I17" i="8"/>
  <c r="K16" i="8"/>
  <c r="I16" i="8"/>
  <c r="K15" i="8"/>
  <c r="I15" i="8"/>
  <c r="K14" i="8"/>
  <c r="I14" i="8"/>
  <c r="K13" i="8"/>
  <c r="I13" i="8"/>
  <c r="K61" i="7"/>
  <c r="I61" i="7"/>
  <c r="K60" i="7"/>
  <c r="I60" i="7"/>
  <c r="K29" i="7"/>
  <c r="I29" i="7"/>
  <c r="K38" i="7"/>
  <c r="I38" i="7"/>
  <c r="K27" i="7"/>
  <c r="I27" i="7"/>
  <c r="K45" i="7"/>
  <c r="I45" i="7"/>
  <c r="K63" i="7"/>
  <c r="I63" i="7"/>
  <c r="K68" i="7"/>
  <c r="I68" i="7"/>
  <c r="K47" i="7"/>
  <c r="I47" i="7"/>
  <c r="K54" i="7"/>
  <c r="I54" i="7"/>
  <c r="K42" i="7"/>
  <c r="I42" i="7"/>
  <c r="K56" i="7"/>
  <c r="I56" i="7"/>
  <c r="K65" i="7"/>
  <c r="I65" i="7"/>
  <c r="K55" i="7"/>
  <c r="I55" i="7"/>
  <c r="K77" i="7"/>
  <c r="I77" i="7"/>
  <c r="K17" i="7"/>
  <c r="I17" i="7"/>
  <c r="K70" i="7"/>
  <c r="I70" i="7"/>
  <c r="K41" i="7"/>
  <c r="I41" i="7"/>
  <c r="K19" i="7"/>
  <c r="I19" i="7"/>
  <c r="K34" i="7"/>
  <c r="I34" i="7"/>
  <c r="K26" i="7"/>
  <c r="I26" i="7"/>
  <c r="K67" i="7"/>
  <c r="I67" i="7"/>
  <c r="K79" i="7"/>
  <c r="I79" i="7"/>
  <c r="K30" i="7"/>
  <c r="I30" i="7"/>
  <c r="K59" i="7"/>
  <c r="I59" i="7"/>
  <c r="K16" i="7"/>
  <c r="I16" i="7"/>
  <c r="K75" i="7"/>
  <c r="I75" i="7"/>
  <c r="K58" i="7"/>
  <c r="I58" i="7"/>
  <c r="K23" i="7"/>
  <c r="I23" i="7"/>
  <c r="K71" i="7"/>
  <c r="I71" i="7"/>
  <c r="K43" i="7"/>
  <c r="I43" i="7"/>
  <c r="K36" i="7"/>
  <c r="I36" i="7"/>
  <c r="K80" i="7"/>
  <c r="I80" i="7"/>
  <c r="K57" i="7"/>
  <c r="I57" i="7"/>
  <c r="K25" i="7"/>
  <c r="I25" i="7"/>
  <c r="K73" i="7"/>
  <c r="I73" i="7"/>
  <c r="K40" i="7"/>
  <c r="I40" i="7"/>
  <c r="K74" i="7"/>
  <c r="I74" i="7"/>
  <c r="K22" i="7"/>
  <c r="I22" i="7"/>
  <c r="K33" i="7"/>
  <c r="I33" i="7"/>
  <c r="K62" i="7"/>
  <c r="I62" i="7"/>
  <c r="K66" i="7"/>
  <c r="I66" i="7"/>
  <c r="K76" i="7"/>
  <c r="I76" i="7"/>
  <c r="K44" i="7"/>
  <c r="I44" i="7"/>
  <c r="K15" i="7"/>
  <c r="I15" i="7"/>
  <c r="K72" i="7"/>
  <c r="I72" i="7"/>
  <c r="K53" i="7"/>
  <c r="I53" i="7"/>
  <c r="K69" i="7"/>
  <c r="I69" i="7"/>
  <c r="K21" i="7"/>
  <c r="I21" i="7"/>
  <c r="K31" i="7"/>
  <c r="I31" i="7"/>
  <c r="K52" i="7"/>
  <c r="I52" i="7"/>
  <c r="K18" i="7"/>
  <c r="I18" i="7"/>
  <c r="K64" i="7"/>
  <c r="I64" i="7"/>
  <c r="K32" i="7"/>
  <c r="I32" i="7"/>
  <c r="K51" i="7"/>
  <c r="I51" i="7"/>
  <c r="K35" i="7"/>
  <c r="I35" i="7"/>
  <c r="K81" i="7"/>
  <c r="I81" i="7"/>
  <c r="K46" i="7"/>
  <c r="I46" i="7"/>
  <c r="K48" i="7"/>
  <c r="I48" i="7"/>
  <c r="K50" i="7"/>
  <c r="I50" i="7"/>
  <c r="K24" i="7"/>
  <c r="I24" i="7"/>
  <c r="K14" i="7"/>
  <c r="I14" i="7"/>
  <c r="K82" i="7"/>
  <c r="I82" i="7"/>
  <c r="K49" i="7"/>
  <c r="I49" i="7"/>
  <c r="K28" i="7"/>
  <c r="I28" i="7"/>
  <c r="K13" i="7"/>
  <c r="I13" i="7"/>
  <c r="K37" i="7"/>
  <c r="I37" i="7"/>
  <c r="K78" i="7"/>
  <c r="I78" i="7"/>
  <c r="K39" i="7"/>
  <c r="I39" i="7"/>
  <c r="K20" i="7"/>
  <c r="I20" i="7"/>
  <c r="K58" i="6"/>
  <c r="I58" i="6"/>
  <c r="K53" i="6"/>
  <c r="I53" i="6"/>
  <c r="K52" i="6"/>
  <c r="I52" i="6"/>
  <c r="K51" i="6"/>
  <c r="I51" i="6"/>
  <c r="K57" i="6"/>
  <c r="I57" i="6"/>
  <c r="K56" i="6"/>
  <c r="I56" i="6"/>
  <c r="K55" i="6"/>
  <c r="I55" i="6"/>
  <c r="K54" i="6"/>
  <c r="I54" i="6"/>
  <c r="K50" i="6"/>
  <c r="I50" i="6"/>
  <c r="K49" i="6"/>
  <c r="I49" i="6"/>
  <c r="K48" i="6"/>
  <c r="I48" i="6"/>
  <c r="K47" i="6"/>
  <c r="I47" i="6"/>
  <c r="K46" i="6"/>
  <c r="I46" i="6"/>
  <c r="K44" i="6"/>
  <c r="I44" i="6"/>
  <c r="K43" i="6"/>
  <c r="I43" i="6"/>
  <c r="K42" i="6"/>
  <c r="I42" i="6"/>
  <c r="K41" i="6"/>
  <c r="I41" i="6"/>
  <c r="K40" i="6"/>
  <c r="I40" i="6"/>
  <c r="K39" i="6"/>
  <c r="I39" i="6"/>
  <c r="K38" i="6"/>
  <c r="I38" i="6"/>
  <c r="K37" i="6"/>
  <c r="I37" i="6"/>
  <c r="K36" i="6"/>
  <c r="I36" i="6"/>
  <c r="K34" i="6"/>
  <c r="I34" i="6"/>
  <c r="K33" i="6"/>
  <c r="I33" i="6"/>
  <c r="K32" i="6"/>
  <c r="I32" i="6"/>
  <c r="K31" i="6"/>
  <c r="I31" i="6"/>
  <c r="K30" i="6"/>
  <c r="I30" i="6"/>
  <c r="K29" i="6"/>
  <c r="I29" i="6"/>
  <c r="K28" i="6"/>
  <c r="I28" i="6"/>
  <c r="K27" i="6"/>
  <c r="I27" i="6"/>
  <c r="K26" i="6"/>
  <c r="I26" i="6"/>
  <c r="K25" i="6"/>
  <c r="I25" i="6"/>
  <c r="K24" i="6"/>
  <c r="I24" i="6"/>
  <c r="K23" i="6"/>
  <c r="I23" i="6"/>
  <c r="K22" i="6"/>
  <c r="I22" i="6"/>
  <c r="K21" i="6"/>
  <c r="I21" i="6"/>
  <c r="K20" i="6"/>
  <c r="I20" i="6"/>
  <c r="K18" i="6"/>
  <c r="I18" i="6"/>
  <c r="K17" i="6"/>
  <c r="I17" i="6"/>
  <c r="K16" i="6"/>
  <c r="I16" i="6"/>
  <c r="K15" i="6"/>
  <c r="I15" i="6"/>
  <c r="K13" i="6"/>
  <c r="I13" i="6"/>
  <c r="K35" i="6"/>
  <c r="I35" i="6"/>
  <c r="K19" i="6"/>
  <c r="I19" i="6"/>
  <c r="K45" i="6"/>
  <c r="I45" i="6"/>
  <c r="K14" i="6"/>
  <c r="I14" i="6"/>
  <c r="O10" i="5"/>
  <c r="M10" i="5"/>
  <c r="M11" i="5"/>
  <c r="K10" i="5"/>
  <c r="I10" i="5"/>
  <c r="I11" i="5"/>
  <c r="G10" i="5"/>
  <c r="E10" i="5"/>
  <c r="E11" i="5"/>
  <c r="G11" i="5"/>
  <c r="P11" i="5"/>
  <c r="H12" i="5" l="1"/>
  <c r="J12" i="5"/>
  <c r="N12" i="5"/>
  <c r="F12" i="5"/>
  <c r="L12" i="5"/>
  <c r="D12" i="5"/>
  <c r="Q10" i="5"/>
  <c r="K11" i="5"/>
  <c r="O11" i="5"/>
  <c r="P10" i="5"/>
  <c r="N15" i="5" l="1"/>
  <c r="O12" i="5"/>
  <c r="F15" i="5"/>
  <c r="G12" i="5"/>
  <c r="D15" i="5"/>
  <c r="E12" i="5"/>
  <c r="Q12" i="5" s="1"/>
  <c r="J15" i="5"/>
  <c r="K12" i="5"/>
  <c r="P12" i="5"/>
  <c r="L15" i="5"/>
  <c r="M12" i="5"/>
  <c r="H15" i="5"/>
  <c r="I12" i="5"/>
  <c r="Q11" i="5"/>
  <c r="E9" i="5"/>
  <c r="I9" i="5"/>
  <c r="K9" i="5"/>
  <c r="G9" i="5"/>
  <c r="M9" i="5"/>
  <c r="P9" i="5"/>
  <c r="O9" i="5"/>
  <c r="P15" i="5" l="1"/>
  <c r="K15" i="5"/>
  <c r="E15" i="5"/>
  <c r="M15" i="5"/>
  <c r="I15" i="5"/>
  <c r="G15" i="5"/>
  <c r="Q9" i="5"/>
  <c r="O15" i="5"/>
  <c r="Q15" i="5" l="1"/>
</calcChain>
</file>

<file path=xl/sharedStrings.xml><?xml version="1.0" encoding="utf-8"?>
<sst xmlns="http://schemas.openxmlformats.org/spreadsheetml/2006/main" count="812" uniqueCount="663">
  <si>
    <t>ĐẠI HỌC QUỐC GIA HÀ NỘI</t>
  </si>
  <si>
    <t>TRƯỜNG ĐẠI HỌC CÔNG NGHỆ</t>
  </si>
  <si>
    <t>CỘNG HÒA XÃ HỘI CHỦ NGHĨA VIỆT NAM</t>
  </si>
  <si>
    <t>Độc lập - Tự do - Hạnh phúc</t>
  </si>
  <si>
    <t>BẢNG TỔNG HỢP KẾT QUẢ RÈN LUYỆN CỦA SINH VIÊN</t>
  </si>
  <si>
    <t>STT</t>
  </si>
  <si>
    <t>MASV</t>
  </si>
  <si>
    <t>Họ và tên</t>
  </si>
  <si>
    <t>Ngày sinh</t>
  </si>
  <si>
    <t>Điểm</t>
  </si>
  <si>
    <t>Tự ĐG</t>
  </si>
  <si>
    <t>BCS</t>
  </si>
  <si>
    <t>CV</t>
  </si>
  <si>
    <t>Điểm KL</t>
  </si>
  <si>
    <t>HĐ cấp Khoa</t>
  </si>
  <si>
    <t>Xếp loại</t>
  </si>
  <si>
    <t>Khá</t>
  </si>
  <si>
    <t>Tốt</t>
  </si>
  <si>
    <t>Xuất sắc</t>
  </si>
  <si>
    <t>Kém</t>
  </si>
  <si>
    <t>VIỆN CÔNG NGHỆ HÀNG KHÔNG VŨ TRỤ</t>
  </si>
  <si>
    <t>Trung bình</t>
  </si>
  <si>
    <t>Tổng Viện CNHKVT</t>
  </si>
  <si>
    <t>Lớp</t>
  </si>
  <si>
    <t>Sĩ số</t>
  </si>
  <si>
    <t>Kết quả xếp loại</t>
  </si>
  <si>
    <t>Yếu</t>
  </si>
  <si>
    <t>Số lượng</t>
  </si>
  <si>
    <t>%</t>
  </si>
  <si>
    <t>HĐ cấp Trường
(dự kiến)</t>
  </si>
  <si>
    <t xml:space="preserve">BẢNG TỔNG HỢP KẾT QUẢ RÈN LUYỆN CỦA SINH VIÊN
 VIỆN CÔNG NGHỆ HÀNG KHÔNG VŨ TRỤ </t>
  </si>
  <si>
    <t>LỚP QH-2021-I/CQ-S-AE, HỌC KỲ 1, NĂM HỌC 2024-2025</t>
  </si>
  <si>
    <t>LỚP QH-2022-I/CQ-S-AE, HỌC KỲ 1, NĂM HỌC 2024-2025</t>
  </si>
  <si>
    <t>LỚP QH-2023-I/CQ-S-AE, HỌC KỲ 1, NĂM HỌC 2024-2025</t>
  </si>
  <si>
    <t>QH-2021-I/CQ-S-AE</t>
  </si>
  <si>
    <t>QH-2022-I/CQ-S-AE</t>
  </si>
  <si>
    <t>QH-2023-I/CQ-S-AE</t>
  </si>
  <si>
    <t>21020598</t>
  </si>
  <si>
    <t>Phạm Việt Anh</t>
  </si>
  <si>
    <t>21020601</t>
  </si>
  <si>
    <t>Phạm Minh Quang</t>
  </si>
  <si>
    <t>21020724</t>
  </si>
  <si>
    <t>Nguyễn Trung Dũng</t>
  </si>
  <si>
    <t>21020725</t>
  </si>
  <si>
    <t>Đỗ Quang Huy</t>
  </si>
  <si>
    <t>21021396</t>
  </si>
  <si>
    <t>Lương Thành An</t>
  </si>
  <si>
    <t>21021397</t>
  </si>
  <si>
    <t>Dương Kỳ Anh</t>
  </si>
  <si>
    <t>21021398</t>
  </si>
  <si>
    <t>Đinh Quốc Anh</t>
  </si>
  <si>
    <t>21021400</t>
  </si>
  <si>
    <t>Trần Văn Cao</t>
  </si>
  <si>
    <t>21021401</t>
  </si>
  <si>
    <t>Phùng Tuấn Cường</t>
  </si>
  <si>
    <t>21021403</t>
  </si>
  <si>
    <t>Lương Trí Dũng</t>
  </si>
  <si>
    <t>21021404</t>
  </si>
  <si>
    <t>Lâm Thanh Duy</t>
  </si>
  <si>
    <t>21021405</t>
  </si>
  <si>
    <t>Nguyễn Sỹ Duy</t>
  </si>
  <si>
    <t>21021406</t>
  </si>
  <si>
    <t>Nguyễn Phúc Dương</t>
  </si>
  <si>
    <t>21021407</t>
  </si>
  <si>
    <t>Phạm Thái Dương</t>
  </si>
  <si>
    <t>21021408</t>
  </si>
  <si>
    <t>Nguyễn Tiến Đạt</t>
  </si>
  <si>
    <t>21021409</t>
  </si>
  <si>
    <t>Trần Đức Đạt</t>
  </si>
  <si>
    <t>21021410</t>
  </si>
  <si>
    <t>Trần Quốc Đạt</t>
  </si>
  <si>
    <t>21021411</t>
  </si>
  <si>
    <t>Ninh Hải Đăng</t>
  </si>
  <si>
    <t>21021413</t>
  </si>
  <si>
    <t>Vũ Việt Đức</t>
  </si>
  <si>
    <t>21021414</t>
  </si>
  <si>
    <t>Nguyễn Trường Giang</t>
  </si>
  <si>
    <t>21021416</t>
  </si>
  <si>
    <t>Đỗ Minh Hiếu</t>
  </si>
  <si>
    <t>21021417</t>
  </si>
  <si>
    <t>Trần Chí Hoàng</t>
  </si>
  <si>
    <t>21021418</t>
  </si>
  <si>
    <t>Lê Tuấn Hùng</t>
  </si>
  <si>
    <t>21021419</t>
  </si>
  <si>
    <t>Nguyễn Bá Phi Hùng</t>
  </si>
  <si>
    <t>21021420</t>
  </si>
  <si>
    <t>Nguyễn Trọng Khánh Huy</t>
  </si>
  <si>
    <t>21021421</t>
  </si>
  <si>
    <t>Phạm Quang Huy</t>
  </si>
  <si>
    <t>21021423</t>
  </si>
  <si>
    <t>Đỗ Hải Long</t>
  </si>
  <si>
    <t>21021424</t>
  </si>
  <si>
    <t>Lê Đức Lương</t>
  </si>
  <si>
    <t>21021425</t>
  </si>
  <si>
    <t>Vũ Đức Lương</t>
  </si>
  <si>
    <t>21021427</t>
  </si>
  <si>
    <t>Nguyễn Công Minh</t>
  </si>
  <si>
    <t>21021428</t>
  </si>
  <si>
    <t>Nguyễn Trung Nam</t>
  </si>
  <si>
    <t>21021429</t>
  </si>
  <si>
    <t>Phạm Thị Kim Ngân</t>
  </si>
  <si>
    <t>21021430</t>
  </si>
  <si>
    <t>Nguyễn Đình Phương</t>
  </si>
  <si>
    <t>21021431</t>
  </si>
  <si>
    <t>Nguyễn Đăng Quang</t>
  </si>
  <si>
    <t>21021434</t>
  </si>
  <si>
    <t>Vũ Xuân Quân</t>
  </si>
  <si>
    <t>21021435</t>
  </si>
  <si>
    <t>Phùng Thắng Quyết</t>
  </si>
  <si>
    <t>21021436</t>
  </si>
  <si>
    <t>Nguyễn Tư Sơn</t>
  </si>
  <si>
    <t>21021437</t>
  </si>
  <si>
    <t>Phạm Văn Sơn</t>
  </si>
  <si>
    <t>21021438</t>
  </si>
  <si>
    <t>Vũ Phan Nhật Thành</t>
  </si>
  <si>
    <t>21021439</t>
  </si>
  <si>
    <t>Nguyễn Ngọc Hương Thảo</t>
  </si>
  <si>
    <t>21021441</t>
  </si>
  <si>
    <t>Lê Toàn Thắng</t>
  </si>
  <si>
    <t>21021445</t>
  </si>
  <si>
    <t>Nguyễn Hữu Trường</t>
  </si>
  <si>
    <t>21021446</t>
  </si>
  <si>
    <t>Bùi Anh Tú</t>
  </si>
  <si>
    <t>21021447</t>
  </si>
  <si>
    <t>Trần Anh Tú</t>
  </si>
  <si>
    <t>21021449</t>
  </si>
  <si>
    <t>Lê Anh Tuấn</t>
  </si>
  <si>
    <t>21021451</t>
  </si>
  <si>
    <t>Phạm Thành Việt</t>
  </si>
  <si>
    <t>Ấn định danh sách có 46 sinh viên./.</t>
  </si>
  <si>
    <t>22027100</t>
  </si>
  <si>
    <t>Nguyễn Thị Kim Chi</t>
  </si>
  <si>
    <t>22027102</t>
  </si>
  <si>
    <t>Phạm Anh Kiệt</t>
  </si>
  <si>
    <t>22027103</t>
  </si>
  <si>
    <t>Nguyễn Thế Trị</t>
  </si>
  <si>
    <t>22027105</t>
  </si>
  <si>
    <t>Lê Đình Hùng</t>
  </si>
  <si>
    <t>22027106</t>
  </si>
  <si>
    <t>Bùi Tuấn Anh</t>
  </si>
  <si>
    <t>22027107</t>
  </si>
  <si>
    <t>Phạm Hải Đức</t>
  </si>
  <si>
    <t>22027108</t>
  </si>
  <si>
    <t>Dương Quang Minh</t>
  </si>
  <si>
    <t>22027109</t>
  </si>
  <si>
    <t>Trần Đình Vinh</t>
  </si>
  <si>
    <t>22027110</t>
  </si>
  <si>
    <t>Khuất Việt Anh</t>
  </si>
  <si>
    <t>22027111</t>
  </si>
  <si>
    <t>Đỗ Văn Đại</t>
  </si>
  <si>
    <t>22027112</t>
  </si>
  <si>
    <t>Nguyễn Tuệ Minh</t>
  </si>
  <si>
    <t>22027114</t>
  </si>
  <si>
    <t>Bùi Đức Mạnh</t>
  </si>
  <si>
    <t>22027115</t>
  </si>
  <si>
    <t>Nguyễn Văn Lâm</t>
  </si>
  <si>
    <t>22027116</t>
  </si>
  <si>
    <t>Nguyễn Văn Việt</t>
  </si>
  <si>
    <t>22027117</t>
  </si>
  <si>
    <t>Dương Vũ Hoàn</t>
  </si>
  <si>
    <t>22027118</t>
  </si>
  <si>
    <t>Lê Thị Minh</t>
  </si>
  <si>
    <t>22027119</t>
  </si>
  <si>
    <t>Lê Quang Hậu</t>
  </si>
  <si>
    <t>22027120</t>
  </si>
  <si>
    <t>Nguyễn Đình Tiến</t>
  </si>
  <si>
    <t>22027121</t>
  </si>
  <si>
    <t>Phạm Xuân Bắc</t>
  </si>
  <si>
    <t>22027122</t>
  </si>
  <si>
    <t>Đỗ Trần Tuấn Minh</t>
  </si>
  <si>
    <t>22027123</t>
  </si>
  <si>
    <t>Nguyễn Ngọc Hải</t>
  </si>
  <si>
    <t>22027124</t>
  </si>
  <si>
    <t>Nguyễn Hữu Chí</t>
  </si>
  <si>
    <t>22027125</t>
  </si>
  <si>
    <t>Trần Thanh Tùng</t>
  </si>
  <si>
    <t>22027126</t>
  </si>
  <si>
    <t>Vũ Quang Minh</t>
  </si>
  <si>
    <t>22027128</t>
  </si>
  <si>
    <t>Nguyễn Viết Thành</t>
  </si>
  <si>
    <t>22027129</t>
  </si>
  <si>
    <t>Bùi Việt Anh</t>
  </si>
  <si>
    <t>22027130</t>
  </si>
  <si>
    <t>Nguyễn Khôi</t>
  </si>
  <si>
    <t>22027131</t>
  </si>
  <si>
    <t>Nguyễn Xuân Thơi</t>
  </si>
  <si>
    <t>22027132</t>
  </si>
  <si>
    <t>Lê Quốc Tuấn</t>
  </si>
  <si>
    <t>22027133</t>
  </si>
  <si>
    <t>Hoàng Văn Quyền</t>
  </si>
  <si>
    <t>22027134</t>
  </si>
  <si>
    <t>Cao Minh Hiếu</t>
  </si>
  <si>
    <t>22027135</t>
  </si>
  <si>
    <t>Lại Việt Dũng</t>
  </si>
  <si>
    <t>22027136</t>
  </si>
  <si>
    <t>Vũ Văn Thắng</t>
  </si>
  <si>
    <t>22027137</t>
  </si>
  <si>
    <t>Trần Duy Khánh</t>
  </si>
  <si>
    <t>22027138</t>
  </si>
  <si>
    <t>Trần Thị Phương Thảo</t>
  </si>
  <si>
    <t>22027142</t>
  </si>
  <si>
    <t>22027143</t>
  </si>
  <si>
    <t>Phạm Lê Ngọc Phi</t>
  </si>
  <si>
    <t>22027144</t>
  </si>
  <si>
    <t>Trần Đình Trường</t>
  </si>
  <si>
    <t>22027145</t>
  </si>
  <si>
    <t>Nguyễn Huy Hoàng</t>
  </si>
  <si>
    <t>22027146</t>
  </si>
  <si>
    <t>Trần Văn Minh Khoa</t>
  </si>
  <si>
    <t>22027147</t>
  </si>
  <si>
    <t>Nguyễn Hà Thanh</t>
  </si>
  <si>
    <t>22027149</t>
  </si>
  <si>
    <t>Bùi Tiến Dũng</t>
  </si>
  <si>
    <t>22027150</t>
  </si>
  <si>
    <t>Vũ Kỳ Phương</t>
  </si>
  <si>
    <t>22027151</t>
  </si>
  <si>
    <t>Nguyễn Hữu Thắng</t>
  </si>
  <si>
    <t>22027152</t>
  </si>
  <si>
    <t>Lê Đức Anh</t>
  </si>
  <si>
    <t>22027154</t>
  </si>
  <si>
    <t>Đỗ Nguyễn Nhật Quang</t>
  </si>
  <si>
    <t>22027155</t>
  </si>
  <si>
    <t>Lê Hoàng Hà</t>
  </si>
  <si>
    <t>22027156</t>
  </si>
  <si>
    <t>Nguyễn Việt Trung</t>
  </si>
  <si>
    <t>22027157</t>
  </si>
  <si>
    <t>Nguyễn Hữu Mạnh Tuấn</t>
  </si>
  <si>
    <t>22027158</t>
  </si>
  <si>
    <t>Hồ Tiến Đạt</t>
  </si>
  <si>
    <t>22027159</t>
  </si>
  <si>
    <t>Nguyễn Trung Hiếu</t>
  </si>
  <si>
    <t>22027160</t>
  </si>
  <si>
    <t>Nguyễn Gia Bình</t>
  </si>
  <si>
    <t>22027161</t>
  </si>
  <si>
    <t>Nguyễn Bảo Khánh</t>
  </si>
  <si>
    <t>22027162</t>
  </si>
  <si>
    <t>Nguyễn Huy Tùng</t>
  </si>
  <si>
    <t>22027163</t>
  </si>
  <si>
    <t>Kiều Mai Anh</t>
  </si>
  <si>
    <t>22027164</t>
  </si>
  <si>
    <t>Nguyễn Thu Trang</t>
  </si>
  <si>
    <t>22027165</t>
  </si>
  <si>
    <t>Nguyễn Thị Ngọc</t>
  </si>
  <si>
    <t>22027167</t>
  </si>
  <si>
    <t>Ngô Xuân Tú</t>
  </si>
  <si>
    <t>22027168</t>
  </si>
  <si>
    <t>Bùi Trọng Phan</t>
  </si>
  <si>
    <t>22027169</t>
  </si>
  <si>
    <t>Hà Gia Khánh</t>
  </si>
  <si>
    <t>22027170</t>
  </si>
  <si>
    <t>Nguyễn Doãn Minh</t>
  </si>
  <si>
    <t>22027171</t>
  </si>
  <si>
    <t>Lê Xuân Lâm</t>
  </si>
  <si>
    <t>22027173</t>
  </si>
  <si>
    <t>Dương Anh Tuấn</t>
  </si>
  <si>
    <t>22027175</t>
  </si>
  <si>
    <t>Lê Thị Minh Tâm</t>
  </si>
  <si>
    <t>22027176</t>
  </si>
  <si>
    <t>Nguyễn Thị Ngọc Lan</t>
  </si>
  <si>
    <t>22027178</t>
  </si>
  <si>
    <t>Lê Quốc Đạt</t>
  </si>
  <si>
    <t>22027179</t>
  </si>
  <si>
    <t>Vương Thị Ngọc Huyền</t>
  </si>
  <si>
    <t>22027180</t>
  </si>
  <si>
    <t>Trần Mạnh Đức</t>
  </si>
  <si>
    <t>22027181</t>
  </si>
  <si>
    <t>Lê Trung Hồng Quân</t>
  </si>
  <si>
    <t>22027182</t>
  </si>
  <si>
    <t>Phạm Hồng Quân</t>
  </si>
  <si>
    <t>Ấn định danh sách có 70 sinh viên./.</t>
  </si>
  <si>
    <t>23021373</t>
  </si>
  <si>
    <t>Nguyễn Đức An</t>
  </si>
  <si>
    <t>23021374</t>
  </si>
  <si>
    <t>Bùi Nam Anh</t>
  </si>
  <si>
    <t>23021375</t>
  </si>
  <si>
    <t>Đào Duy Anh</t>
  </si>
  <si>
    <t>23021376</t>
  </si>
  <si>
    <t>Hoàng Chung Anh</t>
  </si>
  <si>
    <t>23021377</t>
  </si>
  <si>
    <t>Nguyễn Đình Anh</t>
  </si>
  <si>
    <t>23021378</t>
  </si>
  <si>
    <t>Nguyễn Tuấn Anh</t>
  </si>
  <si>
    <t>23021379</t>
  </si>
  <si>
    <t>Nguyễn Văn Anh</t>
  </si>
  <si>
    <t>23021382</t>
  </si>
  <si>
    <t>Bùi Quốc Ấn</t>
  </si>
  <si>
    <t>23021383</t>
  </si>
  <si>
    <t>Nguyễn Việt Bách</t>
  </si>
  <si>
    <t>23021384</t>
  </si>
  <si>
    <t>Dương Quốc Cảnh</t>
  </si>
  <si>
    <t>23021385</t>
  </si>
  <si>
    <t>Bùi Mạnh Dũng</t>
  </si>
  <si>
    <t>23021386</t>
  </si>
  <si>
    <t>Nguyễn Đức Dũng</t>
  </si>
  <si>
    <t>23021387</t>
  </si>
  <si>
    <t>Nguyễn Quang Dũng</t>
  </si>
  <si>
    <t>23021389</t>
  </si>
  <si>
    <t>Vũ Tiến Dũng</t>
  </si>
  <si>
    <t>23021390</t>
  </si>
  <si>
    <t>Nguyễn Quang Duy</t>
  </si>
  <si>
    <t>23021391</t>
  </si>
  <si>
    <t>Đặng Trường Dương</t>
  </si>
  <si>
    <t>23021392</t>
  </si>
  <si>
    <t>Đỗ Lê Thái Dương</t>
  </si>
  <si>
    <t>23021393</t>
  </si>
  <si>
    <t>Lê Ngọc Dương</t>
  </si>
  <si>
    <t>23021394</t>
  </si>
  <si>
    <t>Nguyễn Quốc Đại</t>
  </si>
  <si>
    <t>23021395</t>
  </si>
  <si>
    <t>Hồ Lê Tuấn Đạt</t>
  </si>
  <si>
    <t>23021396</t>
  </si>
  <si>
    <t>23021397</t>
  </si>
  <si>
    <t>Phạm Tiến Đạt</t>
  </si>
  <si>
    <t>23021398</t>
  </si>
  <si>
    <t>Trương Tiến Đạt</t>
  </si>
  <si>
    <t>23021399</t>
  </si>
  <si>
    <t>Lê Anh Đức</t>
  </si>
  <si>
    <t>23021400</t>
  </si>
  <si>
    <t>Tạ Minh Đức</t>
  </si>
  <si>
    <t>23021401</t>
  </si>
  <si>
    <t>Trần Huy Đức</t>
  </si>
  <si>
    <t>23021402</t>
  </si>
  <si>
    <t>Lê Thị Khánh Hạ</t>
  </si>
  <si>
    <t>23021403</t>
  </si>
  <si>
    <t>Nguyễn Đăng Hiển</t>
  </si>
  <si>
    <t>23021404</t>
  </si>
  <si>
    <t>Hoàng Đình Hai Hiệu</t>
  </si>
  <si>
    <t>23021405</t>
  </si>
  <si>
    <t>Vũ Quý Hòa</t>
  </si>
  <si>
    <t>23021406</t>
  </si>
  <si>
    <t>Lê Nguyên Hoàng</t>
  </si>
  <si>
    <t>23021408</t>
  </si>
  <si>
    <t>Vũ Đình Huy</t>
  </si>
  <si>
    <t>23021409</t>
  </si>
  <si>
    <t>Nguyễn Cao Thị Huyền</t>
  </si>
  <si>
    <t>23021410</t>
  </si>
  <si>
    <t>Đỗ Tuấn Hưng</t>
  </si>
  <si>
    <t>23021411</t>
  </si>
  <si>
    <t>Nguyễn Văn Hưng</t>
  </si>
  <si>
    <t>23021412</t>
  </si>
  <si>
    <t>Võ Ngọc Tuấn Kiệt</t>
  </si>
  <si>
    <t>23021413</t>
  </si>
  <si>
    <t>Đào Việt Khánh</t>
  </si>
  <si>
    <t>23021414</t>
  </si>
  <si>
    <t>Phạm Thị Linh</t>
  </si>
  <si>
    <t>23021415</t>
  </si>
  <si>
    <t>Trần Quang Linh</t>
  </si>
  <si>
    <t>23021416</t>
  </si>
  <si>
    <t>Đinh Ngọc Long</t>
  </si>
  <si>
    <t>23021417</t>
  </si>
  <si>
    <t>Vương Đinh Bảo Long</t>
  </si>
  <si>
    <t>23021418</t>
  </si>
  <si>
    <t>Trần Bá Lực</t>
  </si>
  <si>
    <t>23021419</t>
  </si>
  <si>
    <t>Nguyễn Văn Lương</t>
  </si>
  <si>
    <t>23021422</t>
  </si>
  <si>
    <t>Trần Tuấn Minh</t>
  </si>
  <si>
    <t>23021424</t>
  </si>
  <si>
    <t>Trịnh Ngọc Nga</t>
  </si>
  <si>
    <t>23021425</t>
  </si>
  <si>
    <t>Trần Trọng Nghĩa</t>
  </si>
  <si>
    <t>23021426</t>
  </si>
  <si>
    <t>Bùi Minh Phong</t>
  </si>
  <si>
    <t>23021427</t>
  </si>
  <si>
    <t>Nguyễn Xuân Phong</t>
  </si>
  <si>
    <t>23021428</t>
  </si>
  <si>
    <t>Phạm Công Quốc Phong</t>
  </si>
  <si>
    <t>23021429</t>
  </si>
  <si>
    <t>Trịnh Hoàng Phong</t>
  </si>
  <si>
    <t>23021430</t>
  </si>
  <si>
    <t>Trương Gia Phong</t>
  </si>
  <si>
    <t>23021431</t>
  </si>
  <si>
    <t>Lê Hồng Phúc</t>
  </si>
  <si>
    <t>23021433</t>
  </si>
  <si>
    <t>Phạm Duy Phương</t>
  </si>
  <si>
    <t>23021434</t>
  </si>
  <si>
    <t>Trần Việt Quang</t>
  </si>
  <si>
    <t>23021436</t>
  </si>
  <si>
    <t>Nguyễn Đăng Sáng</t>
  </si>
  <si>
    <t>23021437</t>
  </si>
  <si>
    <t>Kim Ngọc Sơn</t>
  </si>
  <si>
    <t>23021438</t>
  </si>
  <si>
    <t>Lê Nguyễn Nam Sơn</t>
  </si>
  <si>
    <t>23021439</t>
  </si>
  <si>
    <t>Phùng Duy Tân</t>
  </si>
  <si>
    <t>23021440</t>
  </si>
  <si>
    <t>Đặng Nguyễn Anh Tú</t>
  </si>
  <si>
    <t>23021441</t>
  </si>
  <si>
    <t>Tống Trần Anh Tuấn</t>
  </si>
  <si>
    <t>23021442</t>
  </si>
  <si>
    <t>Đàm Văn Tuệ</t>
  </si>
  <si>
    <t>23021443</t>
  </si>
  <si>
    <t>Nguyễn Thanh Tùng</t>
  </si>
  <si>
    <t>23021445</t>
  </si>
  <si>
    <t>Phạm Sỹ Thái</t>
  </si>
  <si>
    <t>23021447</t>
  </si>
  <si>
    <t>Vũ Thành Thăng</t>
  </si>
  <si>
    <t>23021448</t>
  </si>
  <si>
    <t>23021449</t>
  </si>
  <si>
    <t>Lê Mạnh Thiện</t>
  </si>
  <si>
    <t>23021450</t>
  </si>
  <si>
    <t>Trần Thu Thủy</t>
  </si>
  <si>
    <t>23021451</t>
  </si>
  <si>
    <t>Mai Hà Trang</t>
  </si>
  <si>
    <t>23021453</t>
  </si>
  <si>
    <t>Dương Công Trúc</t>
  </si>
  <si>
    <t>23021454</t>
  </si>
  <si>
    <t>Trần Hiểu Văn</t>
  </si>
  <si>
    <t>23021455</t>
  </si>
  <si>
    <t>Nguyễn Thị Hạnh Vi</t>
  </si>
  <si>
    <t>23021456</t>
  </si>
  <si>
    <t>Nguyễn Bá Trần Viện</t>
  </si>
  <si>
    <t>23021457</t>
  </si>
  <si>
    <t>Hoàng Quốc Việt</t>
  </si>
  <si>
    <t>23021458</t>
  </si>
  <si>
    <t>Nguyễn Thành Vinh</t>
  </si>
  <si>
    <t>23021938</t>
  </si>
  <si>
    <t>Hoàng Văn Hà</t>
  </si>
  <si>
    <t>23021939</t>
  </si>
  <si>
    <t>Lê Đức Hứa</t>
  </si>
  <si>
    <t>23021940</t>
  </si>
  <si>
    <t>Bàng Đức Quyết</t>
  </si>
  <si>
    <t>Ấn định danh sách có 77 sinh viên./.</t>
  </si>
  <si>
    <t>LỚP QH-2024-I/CQ-S-AE1, HỌC KỲ 1, NĂM HỌC 2024-2025</t>
  </si>
  <si>
    <t>24021228</t>
  </si>
  <si>
    <t>Nguyễn Hoàng Ân</t>
  </si>
  <si>
    <t>24021231</t>
  </si>
  <si>
    <t>Bùi Xuân Trường Anh</t>
  </si>
  <si>
    <t>24021234</t>
  </si>
  <si>
    <t>Trần Thị Nhật Anh</t>
  </si>
  <si>
    <t>24021237</t>
  </si>
  <si>
    <t>Nguyễn Hữu Bảo</t>
  </si>
  <si>
    <t>24021240</t>
  </si>
  <si>
    <t>Lê Quỳnh Chi</t>
  </si>
  <si>
    <t>24021243</t>
  </si>
  <si>
    <t>Nguyễn Trọng Chuẩn</t>
  </si>
  <si>
    <t>24021249</t>
  </si>
  <si>
    <t>24021252</t>
  </si>
  <si>
    <t>Tạ Hiển Đạt</t>
  </si>
  <si>
    <t>24021255</t>
  </si>
  <si>
    <t>Đỗ Quốc Dũng</t>
  </si>
  <si>
    <t>24021258</t>
  </si>
  <si>
    <t>Trần Trung Dũng</t>
  </si>
  <si>
    <t>24021261</t>
  </si>
  <si>
    <t>Nguyễn Thị Thái Dương</t>
  </si>
  <si>
    <t>24021264</t>
  </si>
  <si>
    <t>Đặng Thái Duy</t>
  </si>
  <si>
    <t>24021267</t>
  </si>
  <si>
    <t>Lưu Hương Giang</t>
  </si>
  <si>
    <t>24021270</t>
  </si>
  <si>
    <t>Trần Đức Hiệp</t>
  </si>
  <si>
    <t>24021273</t>
  </si>
  <si>
    <t>Tạ Nguyễn Duy Hoàng</t>
  </si>
  <si>
    <t>24021276</t>
  </si>
  <si>
    <t>Vũ Thị Huệ</t>
  </si>
  <si>
    <t>24021279</t>
  </si>
  <si>
    <t>Đào Đức Huy</t>
  </si>
  <si>
    <t>24021282</t>
  </si>
  <si>
    <t>Vũ Đình Nguyên Khang</t>
  </si>
  <si>
    <t>24021285</t>
  </si>
  <si>
    <t>Nguyễn Duy Khánh</t>
  </si>
  <si>
    <t>24021288</t>
  </si>
  <si>
    <t>Lê Trung Kiên</t>
  </si>
  <si>
    <t>24021291</t>
  </si>
  <si>
    <t>Giáp Thị Thùy Linh</t>
  </si>
  <si>
    <t>24021294</t>
  </si>
  <si>
    <t>Giang Hoàng Minh</t>
  </si>
  <si>
    <t>24021297</t>
  </si>
  <si>
    <t>Nguyễn Lưu Đức Minh</t>
  </si>
  <si>
    <t>24021300</t>
  </si>
  <si>
    <t>Trần Công Minh</t>
  </si>
  <si>
    <t>24021303</t>
  </si>
  <si>
    <t>Đặng Trần Nguyên</t>
  </si>
  <si>
    <t>24021306</t>
  </si>
  <si>
    <t>Vũ Ngọc Phúc</t>
  </si>
  <si>
    <t>24021309</t>
  </si>
  <si>
    <t>Đặng Anh Quân</t>
  </si>
  <si>
    <t>24021312</t>
  </si>
  <si>
    <t>Nguyễn Anh Quân</t>
  </si>
  <si>
    <t>24021315</t>
  </si>
  <si>
    <t>Trương Duy Quân</t>
  </si>
  <si>
    <t>24021318</t>
  </si>
  <si>
    <t>Lê Xuân Sáng</t>
  </si>
  <si>
    <t>24021321</t>
  </si>
  <si>
    <t>Hoàng Anh Thái</t>
  </si>
  <si>
    <t>24021324</t>
  </si>
  <si>
    <t>Nguyễn Minh Thành</t>
  </si>
  <si>
    <t>24021327</t>
  </si>
  <si>
    <t>Nguyễn Duy Thức</t>
  </si>
  <si>
    <t>24021330</t>
  </si>
  <si>
    <t>Hồ Mạnh Tiến</t>
  </si>
  <si>
    <t>24021333</t>
  </si>
  <si>
    <t>Phạm Ái Trân</t>
  </si>
  <si>
    <t>24021336</t>
  </si>
  <si>
    <t>Đặng Quốc Trung</t>
  </si>
  <si>
    <t>24021339</t>
  </si>
  <si>
    <t>Nguyễn Văn Tuấn</t>
  </si>
  <si>
    <t>24021342</t>
  </si>
  <si>
    <t>Nguyễn Hoàng Tùng</t>
  </si>
  <si>
    <t>24021345</t>
  </si>
  <si>
    <t>Phan Văn Việt</t>
  </si>
  <si>
    <t>24021348</t>
  </si>
  <si>
    <t>Nguyễn Minh Vũ</t>
  </si>
  <si>
    <t>24022571</t>
  </si>
  <si>
    <t>Nguyễn Minh Phi</t>
  </si>
  <si>
    <t>Ấn định danh sách có 41 sinh viên./.</t>
  </si>
  <si>
    <t>LỚP QH-2024-I/CQ-S-AE2, HỌC KỲ 1, NĂM HỌC 2024-2025</t>
  </si>
  <si>
    <t>24021229</t>
  </si>
  <si>
    <t>Bùi Hoàng Anh</t>
  </si>
  <si>
    <t>24021232</t>
  </si>
  <si>
    <t>Nguyễn Ngọc Nhật Anh</t>
  </si>
  <si>
    <t>24021235</t>
  </si>
  <si>
    <t>Vũ Việt Anh</t>
  </si>
  <si>
    <t>24021238</t>
  </si>
  <si>
    <t>Trần Ngọc Bảo</t>
  </si>
  <si>
    <t>24021241</t>
  </si>
  <si>
    <t>Nguyễn Ngọc Chiến</t>
  </si>
  <si>
    <t>24021244</t>
  </si>
  <si>
    <t>Nguyễn Trọng Chung</t>
  </si>
  <si>
    <t>24021247</t>
  </si>
  <si>
    <t>Hoàng Minh Đạo</t>
  </si>
  <si>
    <t>24021250</t>
  </si>
  <si>
    <t>Nguyễn Xuân Đạt</t>
  </si>
  <si>
    <t>24021253</t>
  </si>
  <si>
    <t>Nguyễn Thế Đức</t>
  </si>
  <si>
    <t>24021256</t>
  </si>
  <si>
    <t>Nguyễn Hữu Dũng</t>
  </si>
  <si>
    <t>24021259</t>
  </si>
  <si>
    <t>Đàm Đại Dương</t>
  </si>
  <si>
    <t>24021262</t>
  </si>
  <si>
    <t>Phạm Tùng Dương</t>
  </si>
  <si>
    <t>24021265</t>
  </si>
  <si>
    <t>Vương Đức Duy</t>
  </si>
  <si>
    <t>24021268</t>
  </si>
  <si>
    <t>Trần Ngọc Hà</t>
  </si>
  <si>
    <t>24021271</t>
  </si>
  <si>
    <t>Ngô Đức Hiếu</t>
  </si>
  <si>
    <t>24021274</t>
  </si>
  <si>
    <t>Đoàn Khắc Huân</t>
  </si>
  <si>
    <t>24021277</t>
  </si>
  <si>
    <t>Hoàng Mạnh Hùng</t>
  </si>
  <si>
    <t>24021280</t>
  </si>
  <si>
    <t>Vũ Quang Huy</t>
  </si>
  <si>
    <t>24021286</t>
  </si>
  <si>
    <t>Phạm Duy Khánh</t>
  </si>
  <si>
    <t>24021292</t>
  </si>
  <si>
    <t>Trần Gia Long</t>
  </si>
  <si>
    <t>24021298</t>
  </si>
  <si>
    <t>Nguyễn Tường Minh</t>
  </si>
  <si>
    <t>24021301</t>
  </si>
  <si>
    <t>Đỗ Hoàng Nam</t>
  </si>
  <si>
    <t>24021304</t>
  </si>
  <si>
    <t>Phạm Văn Nhật</t>
  </si>
  <si>
    <t>24021310</t>
  </si>
  <si>
    <t>Lê Minh Quân</t>
  </si>
  <si>
    <t>24021313</t>
  </si>
  <si>
    <t>Nguyễn Mạnh Quân</t>
  </si>
  <si>
    <t>24021316</t>
  </si>
  <si>
    <t>Hoàng Minh Quang</t>
  </si>
  <si>
    <t>24021319</t>
  </si>
  <si>
    <t>Nguyễn Khánh Sơn</t>
  </si>
  <si>
    <t>24021322</t>
  </si>
  <si>
    <t>Nguyễn Duy Thái</t>
  </si>
  <si>
    <t>24021325</t>
  </si>
  <si>
    <t>Nguyễn Văn Thành</t>
  </si>
  <si>
    <t>24021328</t>
  </si>
  <si>
    <t>Vũ Hoài Thương</t>
  </si>
  <si>
    <t>24021331</t>
  </si>
  <si>
    <t>Đặng Hữu Toàn</t>
  </si>
  <si>
    <t>24021334</t>
  </si>
  <si>
    <t>Trương Quang Triết</t>
  </si>
  <si>
    <t>24021337</t>
  </si>
  <si>
    <t>Trần Tuấn Tú</t>
  </si>
  <si>
    <t>24021340</t>
  </si>
  <si>
    <t>Ninh Quang Tuệ</t>
  </si>
  <si>
    <t>24021343</t>
  </si>
  <si>
    <t>Nguyễn Quang Tùng</t>
  </si>
  <si>
    <t>24021346</t>
  </si>
  <si>
    <t>Nguyễn Hoàng Vũ</t>
  </si>
  <si>
    <t>Ấn định danh sách có 36 sinh viên./.</t>
  </si>
  <si>
    <t>LỚP QH-2024-I/CQ-S-AE3, HỌC KỲ 1, NĂM HỌC 2024-2025</t>
  </si>
  <si>
    <t>24021230</t>
  </si>
  <si>
    <t>24021233</t>
  </si>
  <si>
    <t>Phùng Đức Anh</t>
  </si>
  <si>
    <t>24021236</t>
  </si>
  <si>
    <t>Lê Thị Kim Ánh</t>
  </si>
  <si>
    <t>24021239</t>
  </si>
  <si>
    <t>Phan Văn Báu</t>
  </si>
  <si>
    <t>24021242</t>
  </si>
  <si>
    <t>Nguyễn Văn Chiến</t>
  </si>
  <si>
    <t>24021245</t>
  </si>
  <si>
    <t>Bùi Văn Đại</t>
  </si>
  <si>
    <t>24021248</t>
  </si>
  <si>
    <t>Nguyễn Thành Đạt</t>
  </si>
  <si>
    <t>24021251</t>
  </si>
  <si>
    <t>Phí Tiến Đạt</t>
  </si>
  <si>
    <t>24021254</t>
  </si>
  <si>
    <t>Trần Minh Đức</t>
  </si>
  <si>
    <t>24021257</t>
  </si>
  <si>
    <t>Nguyễn Tiến Dũng</t>
  </si>
  <si>
    <t>24021263</t>
  </si>
  <si>
    <t>Vương Đình Dương</t>
  </si>
  <si>
    <t>24021266</t>
  </si>
  <si>
    <t>Đinh Hà Giang</t>
  </si>
  <si>
    <t>24021269</t>
  </si>
  <si>
    <t>Nguyễn Thị Hằng</t>
  </si>
  <si>
    <t>24021272</t>
  </si>
  <si>
    <t>Nguyễn Đức Hoàn</t>
  </si>
  <si>
    <t>24021275</t>
  </si>
  <si>
    <t>Phạm Đình Huân</t>
  </si>
  <si>
    <t>24021278</t>
  </si>
  <si>
    <t>Nguyễn Xuân Hưng</t>
  </si>
  <si>
    <t>24021281</t>
  </si>
  <si>
    <t>Trần Trọng Khang</t>
  </si>
  <si>
    <t>24021284</t>
  </si>
  <si>
    <t>Lê Quốc Khánh</t>
  </si>
  <si>
    <t>24021287</t>
  </si>
  <si>
    <t>Vũ Quốc Khánh</t>
  </si>
  <si>
    <t>24021290</t>
  </si>
  <si>
    <t>Nguyễn Đức Lãm</t>
  </si>
  <si>
    <t>24021293</t>
  </si>
  <si>
    <t>Trần Đức Lương</t>
  </si>
  <si>
    <t>24021296</t>
  </si>
  <si>
    <t>Mẫn Gia Minh</t>
  </si>
  <si>
    <t>24021299</t>
  </si>
  <si>
    <t>Thân Cao Minh</t>
  </si>
  <si>
    <t>24021302</t>
  </si>
  <si>
    <t>Trịnh Trọng Nghĩa</t>
  </si>
  <si>
    <t>24021305</t>
  </si>
  <si>
    <t>Trịnh Long Nhật</t>
  </si>
  <si>
    <t>24021308</t>
  </si>
  <si>
    <t>Nguyễn Thị Minh Phương</t>
  </si>
  <si>
    <t>24021311</t>
  </si>
  <si>
    <t>24021314</t>
  </si>
  <si>
    <t>Phạm Minh Quân</t>
  </si>
  <si>
    <t>24021317</t>
  </si>
  <si>
    <t>Lưu Minh Quang</t>
  </si>
  <si>
    <t>24021323</t>
  </si>
  <si>
    <t>Đặng Tất Thành</t>
  </si>
  <si>
    <t>24021326</t>
  </si>
  <si>
    <t>Nguyễn Việt Thành</t>
  </si>
  <si>
    <t>24021329</t>
  </si>
  <si>
    <t>Đào Duy Tiến</t>
  </si>
  <si>
    <t>24021332</t>
  </si>
  <si>
    <t>Trần Khánh Toàn</t>
  </si>
  <si>
    <t>24021335</t>
  </si>
  <si>
    <t>Nguyễn Văn Trọng</t>
  </si>
  <si>
    <t>24021338</t>
  </si>
  <si>
    <t>Nguyễn Đình Minh Tuấn</t>
  </si>
  <si>
    <t>24021341</t>
  </si>
  <si>
    <t>Đặng Xuân Tùng</t>
  </si>
  <si>
    <t>24021344</t>
  </si>
  <si>
    <t>Cao Thị Ngọc Uyên</t>
  </si>
  <si>
    <t>24021347</t>
  </si>
  <si>
    <t>24023103</t>
  </si>
  <si>
    <t>Lương Hoàng Nam</t>
  </si>
  <si>
    <t>24023104</t>
  </si>
  <si>
    <t>Nguyễn Huy Thái</t>
  </si>
  <si>
    <t>24023105</t>
  </si>
  <si>
    <t>Trịnh Văn Vỹ</t>
  </si>
  <si>
    <t>QH-2024-I/CQ-S-AE2</t>
  </si>
  <si>
    <t>QH-2024-I/CQ-S-AE1</t>
  </si>
  <si>
    <t>QH-2024-I/CQ-S-AE3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</si>
</sst>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sz val="12"/>
      <name val="Times New Roman"/>
      <family val="1"/>
      <charset val="163"/>
      <scheme val="major"/>
    </font>
    <font>
      <sz val="11"/>
      <name val="Times New Roman"/>
      <family val="1"/>
      <charset val="163"/>
      <scheme val="major"/>
    </font>
    <font>
      <sz val="11"/>
      <name val="Times New Roman"/>
      <family val="1"/>
      <scheme val="major"/>
    </font>
    <font>
      <sz val="11"/>
      <color theme="1"/>
      <name val="Times New Roman"/>
      <family val="1"/>
    </font>
    <font>
      <sz val="12"/>
      <name val="Times New Roman"/>
      <family val="1"/>
      <scheme val="major"/>
    </font>
    <font>
      <sz val="13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/>
    <xf numFmtId="164" fontId="12" fillId="0" borderId="0" xfId="0" applyNumberFormat="1" applyFont="1"/>
    <xf numFmtId="0" fontId="13" fillId="0" borderId="0" xfId="0" applyFont="1"/>
    <xf numFmtId="164" fontId="7" fillId="0" borderId="0" xfId="0" applyNumberFormat="1" applyFont="1"/>
    <xf numFmtId="0" fontId="14" fillId="0" borderId="8" xfId="0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14" fontId="6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164" fontId="9" fillId="0" borderId="14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164" fontId="11" fillId="0" borderId="8" xfId="1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2</xdr:col>
      <xdr:colOff>1409700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AA7B467-98AD-4B84-94CC-EE0CEA786275}"/>
            </a:ext>
          </a:extLst>
        </xdr:cNvPr>
        <xdr:cNvCxnSpPr/>
      </xdr:nvCxnSpPr>
      <xdr:spPr>
        <a:xfrm>
          <a:off x="971550" y="428625"/>
          <a:ext cx="1476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</xdr:row>
      <xdr:rowOff>200025</xdr:rowOff>
    </xdr:from>
    <xdr:to>
      <xdr:col>10</xdr:col>
      <xdr:colOff>419100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82D7285-7C89-42FE-B467-773742496477}"/>
            </a:ext>
          </a:extLst>
        </xdr:cNvPr>
        <xdr:cNvCxnSpPr/>
      </xdr:nvCxnSpPr>
      <xdr:spPr>
        <a:xfrm>
          <a:off x="4848225" y="409575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2</xdr:col>
      <xdr:colOff>1409700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85A26A8-950B-4658-A477-0D0721055ACA}"/>
            </a:ext>
          </a:extLst>
        </xdr:cNvPr>
        <xdr:cNvCxnSpPr/>
      </xdr:nvCxnSpPr>
      <xdr:spPr>
        <a:xfrm>
          <a:off x="971550" y="428625"/>
          <a:ext cx="1476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</xdr:row>
      <xdr:rowOff>200025</xdr:rowOff>
    </xdr:from>
    <xdr:to>
      <xdr:col>10</xdr:col>
      <xdr:colOff>419100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03DF8CA-E4F7-4A4D-843F-842E4F41CBB5}"/>
            </a:ext>
          </a:extLst>
        </xdr:cNvPr>
        <xdr:cNvCxnSpPr/>
      </xdr:nvCxnSpPr>
      <xdr:spPr>
        <a:xfrm>
          <a:off x="4848225" y="409575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2</xdr:col>
      <xdr:colOff>1409700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9C44FAA-1E5A-4C98-82B6-68F44FA98C80}"/>
            </a:ext>
          </a:extLst>
        </xdr:cNvPr>
        <xdr:cNvCxnSpPr/>
      </xdr:nvCxnSpPr>
      <xdr:spPr>
        <a:xfrm>
          <a:off x="971550" y="428625"/>
          <a:ext cx="1476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</xdr:row>
      <xdr:rowOff>200025</xdr:rowOff>
    </xdr:from>
    <xdr:to>
      <xdr:col>10</xdr:col>
      <xdr:colOff>419100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3D572DF-E943-4258-99CE-C825BC77B90B}"/>
            </a:ext>
          </a:extLst>
        </xdr:cNvPr>
        <xdr:cNvCxnSpPr/>
      </xdr:nvCxnSpPr>
      <xdr:spPr>
        <a:xfrm>
          <a:off x="4848225" y="409575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2</xdr:col>
      <xdr:colOff>1409700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4CB6D0F-6A59-4948-A75B-6867F3F89B51}"/>
            </a:ext>
          </a:extLst>
        </xdr:cNvPr>
        <xdr:cNvCxnSpPr/>
      </xdr:nvCxnSpPr>
      <xdr:spPr>
        <a:xfrm>
          <a:off x="971550" y="428625"/>
          <a:ext cx="1476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</xdr:row>
      <xdr:rowOff>200025</xdr:rowOff>
    </xdr:from>
    <xdr:to>
      <xdr:col>10</xdr:col>
      <xdr:colOff>419100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3A39785-872D-434A-AD41-84798435E1D4}"/>
            </a:ext>
          </a:extLst>
        </xdr:cNvPr>
        <xdr:cNvCxnSpPr/>
      </xdr:nvCxnSpPr>
      <xdr:spPr>
        <a:xfrm>
          <a:off x="4848225" y="409575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2</xdr:col>
      <xdr:colOff>1409700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551AFD0-D06A-4A0B-9DB6-4A3886E5A911}"/>
            </a:ext>
          </a:extLst>
        </xdr:cNvPr>
        <xdr:cNvCxnSpPr/>
      </xdr:nvCxnSpPr>
      <xdr:spPr>
        <a:xfrm>
          <a:off x="971550" y="428625"/>
          <a:ext cx="1476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</xdr:row>
      <xdr:rowOff>200025</xdr:rowOff>
    </xdr:from>
    <xdr:to>
      <xdr:col>10</xdr:col>
      <xdr:colOff>419100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9168049-4E66-4322-9428-8C3D856115AF}"/>
            </a:ext>
          </a:extLst>
        </xdr:cNvPr>
        <xdr:cNvCxnSpPr/>
      </xdr:nvCxnSpPr>
      <xdr:spPr>
        <a:xfrm>
          <a:off x="4848225" y="409575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2</xdr:col>
      <xdr:colOff>1409700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147E953-C240-455C-A5EC-48D4D080EEDE}"/>
            </a:ext>
          </a:extLst>
        </xdr:cNvPr>
        <xdr:cNvCxnSpPr/>
      </xdr:nvCxnSpPr>
      <xdr:spPr>
        <a:xfrm>
          <a:off x="971550" y="428625"/>
          <a:ext cx="1476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</xdr:row>
      <xdr:rowOff>200025</xdr:rowOff>
    </xdr:from>
    <xdr:to>
      <xdr:col>10</xdr:col>
      <xdr:colOff>419100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1C6ADCA-5ADF-4695-A9C6-A8BE2318CEC1}"/>
            </a:ext>
          </a:extLst>
        </xdr:cNvPr>
        <xdr:cNvCxnSpPr/>
      </xdr:nvCxnSpPr>
      <xdr:spPr>
        <a:xfrm>
          <a:off x="4848225" y="409575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1</xdr:row>
      <xdr:rowOff>180975</xdr:rowOff>
    </xdr:from>
    <xdr:to>
      <xdr:col>3</xdr:col>
      <xdr:colOff>504825</xdr:colOff>
      <xdr:row>1</xdr:row>
      <xdr:rowOff>180975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8CD2A12-5D97-4D5B-AF8D-E222858DEBF1}"/>
            </a:ext>
          </a:extLst>
        </xdr:cNvPr>
        <xdr:cNvCxnSpPr/>
      </xdr:nvCxnSpPr>
      <xdr:spPr>
        <a:xfrm>
          <a:off x="1390650" y="371475"/>
          <a:ext cx="1181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</xdr:row>
      <xdr:rowOff>171450</xdr:rowOff>
    </xdr:from>
    <xdr:to>
      <xdr:col>12</xdr:col>
      <xdr:colOff>504825</xdr:colOff>
      <xdr:row>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F61C229-A80C-400F-B455-54339EB76C18}"/>
            </a:ext>
          </a:extLst>
        </xdr:cNvPr>
        <xdr:cNvCxnSpPr/>
      </xdr:nvCxnSpPr>
      <xdr:spPr>
        <a:xfrm>
          <a:off x="7591425" y="3619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D790-CBC2-457F-8521-C1F0EBEF06B4}">
  <dimension ref="A1:K60"/>
  <sheetViews>
    <sheetView tabSelected="1" topLeftCell="A9" workbookViewId="0">
      <selection activeCell="L24" sqref="L24"/>
    </sheetView>
  </sheetViews>
  <sheetFormatPr defaultColWidth="21.75" defaultRowHeight="14.25" x14ac:dyDescent="0.2"/>
  <cols>
    <col min="1" max="1" width="4.75" style="5" bestFit="1" customWidth="1"/>
    <col min="2" max="2" width="8.875" style="5" bestFit="1" customWidth="1"/>
    <col min="3" max="3" width="21" bestFit="1" customWidth="1"/>
    <col min="4" max="4" width="9.875" style="5" bestFit="1" customWidth="1"/>
    <col min="5" max="5" width="6.875" style="5" bestFit="1" customWidth="1"/>
    <col min="6" max="8" width="5.375" style="5" bestFit="1" customWidth="1"/>
    <col min="9" max="9" width="7.75" bestFit="1" customWidth="1"/>
    <col min="10" max="10" width="5.375" style="5" bestFit="1" customWidth="1"/>
    <col min="11" max="11" width="11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8"/>
    </row>
    <row r="5" spans="1:11" ht="19.5" x14ac:dyDescent="0.2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9.5" x14ac:dyDescent="0.2">
      <c r="A6" s="33" t="s">
        <v>31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19.5" x14ac:dyDescent="0.2">
      <c r="A7" s="33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10" spans="1:11" ht="15.75" x14ac:dyDescent="0.2">
      <c r="A10" s="38" t="s">
        <v>5</v>
      </c>
      <c r="B10" s="40" t="s">
        <v>6</v>
      </c>
      <c r="C10" s="40" t="s">
        <v>7</v>
      </c>
      <c r="D10" s="40" t="s">
        <v>8</v>
      </c>
      <c r="E10" s="1" t="s">
        <v>9</v>
      </c>
      <c r="F10" s="1" t="s">
        <v>9</v>
      </c>
      <c r="G10" s="1" t="s">
        <v>9</v>
      </c>
      <c r="H10" s="42" t="s">
        <v>13</v>
      </c>
      <c r="I10" s="43"/>
      <c r="J10" s="42" t="s">
        <v>13</v>
      </c>
      <c r="K10" s="43"/>
    </row>
    <row r="11" spans="1:11" ht="31.5" customHeight="1" x14ac:dyDescent="0.2">
      <c r="A11" s="39"/>
      <c r="B11" s="41"/>
      <c r="C11" s="41"/>
      <c r="D11" s="41"/>
      <c r="E11" s="2" t="s">
        <v>10</v>
      </c>
      <c r="F11" s="2" t="s">
        <v>11</v>
      </c>
      <c r="G11" s="2" t="s">
        <v>12</v>
      </c>
      <c r="H11" s="44" t="s">
        <v>14</v>
      </c>
      <c r="I11" s="45"/>
      <c r="J11" s="44" t="s">
        <v>29</v>
      </c>
      <c r="K11" s="45"/>
    </row>
    <row r="12" spans="1:11" ht="15.75" x14ac:dyDescent="0.2">
      <c r="A12" s="39"/>
      <c r="B12" s="41"/>
      <c r="C12" s="41"/>
      <c r="D12" s="41"/>
      <c r="E12" s="6"/>
      <c r="F12" s="6"/>
      <c r="G12" s="6"/>
      <c r="H12" s="1" t="s">
        <v>9</v>
      </c>
      <c r="I12" s="1" t="s">
        <v>15</v>
      </c>
      <c r="J12" s="1" t="s">
        <v>9</v>
      </c>
      <c r="K12" s="1" t="s">
        <v>15</v>
      </c>
    </row>
    <row r="13" spans="1:11" ht="15" x14ac:dyDescent="0.25">
      <c r="A13" s="22">
        <v>1</v>
      </c>
      <c r="B13" s="19" t="s">
        <v>45</v>
      </c>
      <c r="C13" s="20" t="s">
        <v>46</v>
      </c>
      <c r="D13" s="21">
        <v>37776</v>
      </c>
      <c r="E13" s="7">
        <v>90</v>
      </c>
      <c r="F13" s="7">
        <v>80</v>
      </c>
      <c r="G13" s="7">
        <v>80</v>
      </c>
      <c r="H13" s="7">
        <v>80</v>
      </c>
      <c r="I13" s="14" t="str">
        <f t="shared" ref="I13:I58" si="0">IF(H13&gt;=90,"Xuất sắc",IF(H13&gt;=80,"Tốt", IF(H13&gt;=65,"Khá",IF(H13&gt;=50,"Trung bình", IF(H13&gt;=35, "Yếu", "Kém")))))</f>
        <v>Tốt</v>
      </c>
      <c r="J13" s="7">
        <v>80</v>
      </c>
      <c r="K13" s="14" t="str">
        <f t="shared" ref="K13:K58" si="1">IF(J13&gt;=90,"Xuất sắc",IF(J13&gt;=80,"Tốt", IF(J13&gt;=65,"Khá",IF(J13&gt;=50,"Trung bình", IF(J13&gt;=35, "Yếu", "Kém")))))</f>
        <v>Tốt</v>
      </c>
    </row>
    <row r="14" spans="1:11" ht="15" x14ac:dyDescent="0.25">
      <c r="A14" s="22">
        <v>2</v>
      </c>
      <c r="B14" s="19" t="s">
        <v>37</v>
      </c>
      <c r="C14" s="20" t="s">
        <v>38</v>
      </c>
      <c r="D14" s="21">
        <v>37904</v>
      </c>
      <c r="E14" s="7">
        <v>80</v>
      </c>
      <c r="F14" s="7">
        <v>80</v>
      </c>
      <c r="G14" s="7">
        <v>80</v>
      </c>
      <c r="H14" s="7">
        <v>80</v>
      </c>
      <c r="I14" s="14" t="str">
        <f t="shared" si="0"/>
        <v>Tốt</v>
      </c>
      <c r="J14" s="7">
        <v>80</v>
      </c>
      <c r="K14" s="14" t="str">
        <f t="shared" si="1"/>
        <v>Tốt</v>
      </c>
    </row>
    <row r="15" spans="1:11" ht="15" x14ac:dyDescent="0.25">
      <c r="A15" s="22">
        <v>3</v>
      </c>
      <c r="B15" s="19" t="s">
        <v>47</v>
      </c>
      <c r="C15" s="20" t="s">
        <v>48</v>
      </c>
      <c r="D15" s="21">
        <v>37674</v>
      </c>
      <c r="E15" s="7">
        <v>80</v>
      </c>
      <c r="F15" s="7">
        <v>80</v>
      </c>
      <c r="G15" s="7">
        <v>90</v>
      </c>
      <c r="H15" s="7">
        <v>90</v>
      </c>
      <c r="I15" s="14" t="str">
        <f t="shared" si="0"/>
        <v>Xuất sắc</v>
      </c>
      <c r="J15" s="7">
        <v>90</v>
      </c>
      <c r="K15" s="14" t="str">
        <f t="shared" si="1"/>
        <v>Xuất sắc</v>
      </c>
    </row>
    <row r="16" spans="1:11" ht="15" x14ac:dyDescent="0.25">
      <c r="A16" s="22">
        <v>4</v>
      </c>
      <c r="B16" s="19" t="s">
        <v>49</v>
      </c>
      <c r="C16" s="20" t="s">
        <v>50</v>
      </c>
      <c r="D16" s="21">
        <v>37931</v>
      </c>
      <c r="E16" s="7">
        <v>80</v>
      </c>
      <c r="F16" s="7">
        <v>80</v>
      </c>
      <c r="G16" s="7">
        <v>90</v>
      </c>
      <c r="H16" s="7">
        <v>90</v>
      </c>
      <c r="I16" s="14" t="str">
        <f t="shared" si="0"/>
        <v>Xuất sắc</v>
      </c>
      <c r="J16" s="7">
        <v>90</v>
      </c>
      <c r="K16" s="14" t="str">
        <f t="shared" si="1"/>
        <v>Xuất sắc</v>
      </c>
    </row>
    <row r="17" spans="1:11" ht="15" x14ac:dyDescent="0.25">
      <c r="A17" s="22">
        <v>5</v>
      </c>
      <c r="B17" s="19" t="s">
        <v>51</v>
      </c>
      <c r="C17" s="20" t="s">
        <v>52</v>
      </c>
      <c r="D17" s="21">
        <v>37462</v>
      </c>
      <c r="E17" s="7">
        <v>90</v>
      </c>
      <c r="F17" s="7">
        <v>90</v>
      </c>
      <c r="G17" s="7">
        <v>90</v>
      </c>
      <c r="H17" s="7">
        <v>90</v>
      </c>
      <c r="I17" s="14" t="str">
        <f t="shared" si="0"/>
        <v>Xuất sắc</v>
      </c>
      <c r="J17" s="7">
        <v>90</v>
      </c>
      <c r="K17" s="14" t="str">
        <f t="shared" si="1"/>
        <v>Xuất sắc</v>
      </c>
    </row>
    <row r="18" spans="1:11" ht="15" x14ac:dyDescent="0.25">
      <c r="A18" s="22">
        <v>6</v>
      </c>
      <c r="B18" s="19" t="s">
        <v>53</v>
      </c>
      <c r="C18" s="20" t="s">
        <v>54</v>
      </c>
      <c r="D18" s="21">
        <v>37782</v>
      </c>
      <c r="E18" s="7">
        <v>80</v>
      </c>
      <c r="F18" s="7">
        <v>80</v>
      </c>
      <c r="G18" s="7">
        <v>90</v>
      </c>
      <c r="H18" s="7">
        <v>90</v>
      </c>
      <c r="I18" s="14" t="str">
        <f t="shared" si="0"/>
        <v>Xuất sắc</v>
      </c>
      <c r="J18" s="7">
        <v>90</v>
      </c>
      <c r="K18" s="14" t="str">
        <f t="shared" si="1"/>
        <v>Xuất sắc</v>
      </c>
    </row>
    <row r="19" spans="1:11" ht="15" x14ac:dyDescent="0.25">
      <c r="A19" s="22">
        <v>7</v>
      </c>
      <c r="B19" s="19" t="s">
        <v>41</v>
      </c>
      <c r="C19" s="20" t="s">
        <v>42</v>
      </c>
      <c r="D19" s="21">
        <v>37835</v>
      </c>
      <c r="E19" s="7">
        <v>90</v>
      </c>
      <c r="F19" s="7">
        <v>88</v>
      </c>
      <c r="G19" s="7">
        <v>88</v>
      </c>
      <c r="H19" s="7">
        <v>88</v>
      </c>
      <c r="I19" s="14" t="str">
        <f t="shared" si="0"/>
        <v>Tốt</v>
      </c>
      <c r="J19" s="7">
        <v>88</v>
      </c>
      <c r="K19" s="14" t="str">
        <f t="shared" si="1"/>
        <v>Tốt</v>
      </c>
    </row>
    <row r="20" spans="1:11" ht="15" x14ac:dyDescent="0.25">
      <c r="A20" s="22">
        <v>8</v>
      </c>
      <c r="B20" s="19" t="s">
        <v>55</v>
      </c>
      <c r="C20" s="20" t="s">
        <v>56</v>
      </c>
      <c r="D20" s="21">
        <v>37898</v>
      </c>
      <c r="E20" s="7">
        <v>94</v>
      </c>
      <c r="F20" s="7">
        <v>90</v>
      </c>
      <c r="G20" s="7">
        <v>90</v>
      </c>
      <c r="H20" s="7">
        <v>90</v>
      </c>
      <c r="I20" s="14" t="str">
        <f t="shared" si="0"/>
        <v>Xuất sắc</v>
      </c>
      <c r="J20" s="7">
        <v>90</v>
      </c>
      <c r="K20" s="14" t="str">
        <f t="shared" si="1"/>
        <v>Xuất sắc</v>
      </c>
    </row>
    <row r="21" spans="1:11" ht="15" x14ac:dyDescent="0.25">
      <c r="A21" s="22">
        <v>9</v>
      </c>
      <c r="B21" s="19" t="s">
        <v>57</v>
      </c>
      <c r="C21" s="20" t="s">
        <v>58</v>
      </c>
      <c r="D21" s="21">
        <v>37649</v>
      </c>
      <c r="E21" s="7">
        <v>70</v>
      </c>
      <c r="F21" s="7">
        <v>80</v>
      </c>
      <c r="G21" s="7">
        <v>90</v>
      </c>
      <c r="H21" s="7">
        <v>90</v>
      </c>
      <c r="I21" s="14" t="str">
        <f t="shared" si="0"/>
        <v>Xuất sắc</v>
      </c>
      <c r="J21" s="7">
        <v>90</v>
      </c>
      <c r="K21" s="14" t="str">
        <f t="shared" si="1"/>
        <v>Xuất sắc</v>
      </c>
    </row>
    <row r="22" spans="1:11" ht="15" x14ac:dyDescent="0.25">
      <c r="A22" s="22">
        <v>10</v>
      </c>
      <c r="B22" s="19" t="s">
        <v>59</v>
      </c>
      <c r="C22" s="20" t="s">
        <v>60</v>
      </c>
      <c r="D22" s="21">
        <v>37655</v>
      </c>
      <c r="E22" s="7">
        <v>80</v>
      </c>
      <c r="F22" s="7">
        <v>80</v>
      </c>
      <c r="G22" s="7">
        <v>80</v>
      </c>
      <c r="H22" s="7">
        <v>80</v>
      </c>
      <c r="I22" s="14" t="str">
        <f t="shared" si="0"/>
        <v>Tốt</v>
      </c>
      <c r="J22" s="7">
        <v>80</v>
      </c>
      <c r="K22" s="14" t="str">
        <f t="shared" si="1"/>
        <v>Tốt</v>
      </c>
    </row>
    <row r="23" spans="1:11" ht="15" x14ac:dyDescent="0.25">
      <c r="A23" s="22">
        <v>11</v>
      </c>
      <c r="B23" s="19" t="s">
        <v>61</v>
      </c>
      <c r="C23" s="20" t="s">
        <v>62</v>
      </c>
      <c r="D23" s="21">
        <v>37739</v>
      </c>
      <c r="E23" s="7">
        <v>80</v>
      </c>
      <c r="F23" s="7">
        <v>80</v>
      </c>
      <c r="G23" s="7">
        <v>80</v>
      </c>
      <c r="H23" s="7">
        <v>80</v>
      </c>
      <c r="I23" s="14" t="str">
        <f t="shared" si="0"/>
        <v>Tốt</v>
      </c>
      <c r="J23" s="7">
        <v>80</v>
      </c>
      <c r="K23" s="14" t="str">
        <f t="shared" si="1"/>
        <v>Tốt</v>
      </c>
    </row>
    <row r="24" spans="1:11" ht="15" x14ac:dyDescent="0.25">
      <c r="A24" s="22">
        <v>12</v>
      </c>
      <c r="B24" s="19" t="s">
        <v>63</v>
      </c>
      <c r="C24" s="20" t="s">
        <v>64</v>
      </c>
      <c r="D24" s="21">
        <v>37639</v>
      </c>
      <c r="E24" s="7">
        <v>90</v>
      </c>
      <c r="F24" s="7">
        <v>80</v>
      </c>
      <c r="G24" s="7">
        <v>90</v>
      </c>
      <c r="H24" s="7">
        <v>90</v>
      </c>
      <c r="I24" s="14" t="str">
        <f t="shared" si="0"/>
        <v>Xuất sắc</v>
      </c>
      <c r="J24" s="7">
        <v>90</v>
      </c>
      <c r="K24" s="14" t="str">
        <f t="shared" si="1"/>
        <v>Xuất sắc</v>
      </c>
    </row>
    <row r="25" spans="1:11" ht="15" x14ac:dyDescent="0.25">
      <c r="A25" s="22">
        <v>13</v>
      </c>
      <c r="B25" s="19" t="s">
        <v>65</v>
      </c>
      <c r="C25" s="20" t="s">
        <v>66</v>
      </c>
      <c r="D25" s="21">
        <v>37726</v>
      </c>
      <c r="E25" s="7">
        <v>90</v>
      </c>
      <c r="F25" s="7">
        <v>90</v>
      </c>
      <c r="G25" s="7">
        <v>90</v>
      </c>
      <c r="H25" s="7">
        <v>90</v>
      </c>
      <c r="I25" s="14" t="str">
        <f t="shared" si="0"/>
        <v>Xuất sắc</v>
      </c>
      <c r="J25" s="7">
        <v>90</v>
      </c>
      <c r="K25" s="14" t="str">
        <f t="shared" si="1"/>
        <v>Xuất sắc</v>
      </c>
    </row>
    <row r="26" spans="1:11" ht="15" x14ac:dyDescent="0.25">
      <c r="A26" s="22">
        <v>14</v>
      </c>
      <c r="B26" s="19" t="s">
        <v>67</v>
      </c>
      <c r="C26" s="20" t="s">
        <v>68</v>
      </c>
      <c r="D26" s="21">
        <v>37909</v>
      </c>
      <c r="E26" s="7">
        <v>90</v>
      </c>
      <c r="F26" s="7">
        <v>90</v>
      </c>
      <c r="G26" s="7">
        <v>90</v>
      </c>
      <c r="H26" s="7">
        <v>90</v>
      </c>
      <c r="I26" s="14" t="str">
        <f t="shared" si="0"/>
        <v>Xuất sắc</v>
      </c>
      <c r="J26" s="7">
        <v>90</v>
      </c>
      <c r="K26" s="14" t="str">
        <f t="shared" si="1"/>
        <v>Xuất sắc</v>
      </c>
    </row>
    <row r="27" spans="1:11" ht="15" x14ac:dyDescent="0.25">
      <c r="A27" s="22">
        <v>15</v>
      </c>
      <c r="B27" s="19" t="s">
        <v>69</v>
      </c>
      <c r="C27" s="20" t="s">
        <v>70</v>
      </c>
      <c r="D27" s="21">
        <v>37642</v>
      </c>
      <c r="E27" s="7">
        <v>80</v>
      </c>
      <c r="F27" s="7">
        <v>80</v>
      </c>
      <c r="G27" s="7">
        <v>90</v>
      </c>
      <c r="H27" s="7">
        <v>90</v>
      </c>
      <c r="I27" s="14" t="str">
        <f t="shared" si="0"/>
        <v>Xuất sắc</v>
      </c>
      <c r="J27" s="7">
        <v>90</v>
      </c>
      <c r="K27" s="14" t="str">
        <f t="shared" si="1"/>
        <v>Xuất sắc</v>
      </c>
    </row>
    <row r="28" spans="1:11" ht="15" x14ac:dyDescent="0.25">
      <c r="A28" s="22">
        <v>16</v>
      </c>
      <c r="B28" s="19" t="s">
        <v>71</v>
      </c>
      <c r="C28" s="20" t="s">
        <v>72</v>
      </c>
      <c r="D28" s="21">
        <v>37715</v>
      </c>
      <c r="E28" s="7">
        <v>90</v>
      </c>
      <c r="F28" s="7">
        <v>90</v>
      </c>
      <c r="G28" s="7">
        <v>90</v>
      </c>
      <c r="H28" s="7">
        <v>90</v>
      </c>
      <c r="I28" s="14" t="str">
        <f t="shared" si="0"/>
        <v>Xuất sắc</v>
      </c>
      <c r="J28" s="7">
        <v>90</v>
      </c>
      <c r="K28" s="14" t="str">
        <f t="shared" si="1"/>
        <v>Xuất sắc</v>
      </c>
    </row>
    <row r="29" spans="1:11" ht="15" x14ac:dyDescent="0.25">
      <c r="A29" s="22">
        <v>17</v>
      </c>
      <c r="B29" s="19" t="s">
        <v>73</v>
      </c>
      <c r="C29" s="20" t="s">
        <v>74</v>
      </c>
      <c r="D29" s="21">
        <v>37640</v>
      </c>
      <c r="E29" s="7">
        <v>70</v>
      </c>
      <c r="F29" s="7">
        <v>78</v>
      </c>
      <c r="G29" s="7">
        <v>78</v>
      </c>
      <c r="H29" s="7">
        <v>78</v>
      </c>
      <c r="I29" s="14" t="str">
        <f t="shared" si="0"/>
        <v>Khá</v>
      </c>
      <c r="J29" s="7">
        <v>78</v>
      </c>
      <c r="K29" s="14" t="str">
        <f t="shared" si="1"/>
        <v>Khá</v>
      </c>
    </row>
    <row r="30" spans="1:11" ht="15" x14ac:dyDescent="0.25">
      <c r="A30" s="22">
        <v>18</v>
      </c>
      <c r="B30" s="19" t="s">
        <v>75</v>
      </c>
      <c r="C30" s="20" t="s">
        <v>76</v>
      </c>
      <c r="D30" s="21">
        <v>37664</v>
      </c>
      <c r="E30" s="7">
        <v>86</v>
      </c>
      <c r="F30" s="7">
        <v>80</v>
      </c>
      <c r="G30" s="7">
        <v>90</v>
      </c>
      <c r="H30" s="7">
        <v>90</v>
      </c>
      <c r="I30" s="14" t="str">
        <f t="shared" si="0"/>
        <v>Xuất sắc</v>
      </c>
      <c r="J30" s="7">
        <v>90</v>
      </c>
      <c r="K30" s="14" t="str">
        <f t="shared" si="1"/>
        <v>Xuất sắc</v>
      </c>
    </row>
    <row r="31" spans="1:11" ht="15" x14ac:dyDescent="0.25">
      <c r="A31" s="22">
        <v>19</v>
      </c>
      <c r="B31" s="19" t="s">
        <v>77</v>
      </c>
      <c r="C31" s="20" t="s">
        <v>78</v>
      </c>
      <c r="D31" s="21">
        <v>37818</v>
      </c>
      <c r="E31" s="7">
        <v>90</v>
      </c>
      <c r="F31" s="7">
        <v>90</v>
      </c>
      <c r="G31" s="7">
        <v>90</v>
      </c>
      <c r="H31" s="7">
        <v>90</v>
      </c>
      <c r="I31" s="14" t="str">
        <f t="shared" si="0"/>
        <v>Xuất sắc</v>
      </c>
      <c r="J31" s="7">
        <v>90</v>
      </c>
      <c r="K31" s="14" t="str">
        <f t="shared" si="1"/>
        <v>Xuất sắc</v>
      </c>
    </row>
    <row r="32" spans="1:11" ht="15" x14ac:dyDescent="0.25">
      <c r="A32" s="22">
        <v>20</v>
      </c>
      <c r="B32" s="19" t="s">
        <v>79</v>
      </c>
      <c r="C32" s="20" t="s">
        <v>80</v>
      </c>
      <c r="D32" s="21">
        <v>37635</v>
      </c>
      <c r="E32" s="7">
        <v>80</v>
      </c>
      <c r="F32" s="7">
        <v>90</v>
      </c>
      <c r="G32" s="7">
        <v>90</v>
      </c>
      <c r="H32" s="7">
        <v>90</v>
      </c>
      <c r="I32" s="14" t="str">
        <f t="shared" si="0"/>
        <v>Xuất sắc</v>
      </c>
      <c r="J32" s="7">
        <v>90</v>
      </c>
      <c r="K32" s="14" t="str">
        <f t="shared" si="1"/>
        <v>Xuất sắc</v>
      </c>
    </row>
    <row r="33" spans="1:11" ht="15" x14ac:dyDescent="0.25">
      <c r="A33" s="22">
        <v>21</v>
      </c>
      <c r="B33" s="19" t="s">
        <v>81</v>
      </c>
      <c r="C33" s="20" t="s">
        <v>82</v>
      </c>
      <c r="D33" s="21">
        <v>37890</v>
      </c>
      <c r="E33" s="7">
        <v>90</v>
      </c>
      <c r="F33" s="7">
        <v>80</v>
      </c>
      <c r="G33" s="7">
        <v>90</v>
      </c>
      <c r="H33" s="7">
        <v>90</v>
      </c>
      <c r="I33" s="14" t="str">
        <f t="shared" si="0"/>
        <v>Xuất sắc</v>
      </c>
      <c r="J33" s="7">
        <v>90</v>
      </c>
      <c r="K33" s="14" t="str">
        <f t="shared" si="1"/>
        <v>Xuất sắc</v>
      </c>
    </row>
    <row r="34" spans="1:11" ht="15" x14ac:dyDescent="0.25">
      <c r="A34" s="22">
        <v>22</v>
      </c>
      <c r="B34" s="19" t="s">
        <v>83</v>
      </c>
      <c r="C34" s="20" t="s">
        <v>84</v>
      </c>
      <c r="D34" s="21">
        <v>37680</v>
      </c>
      <c r="E34" s="7">
        <v>90</v>
      </c>
      <c r="F34" s="7">
        <v>90</v>
      </c>
      <c r="G34" s="7">
        <v>90</v>
      </c>
      <c r="H34" s="7">
        <v>90</v>
      </c>
      <c r="I34" s="14" t="str">
        <f t="shared" si="0"/>
        <v>Xuất sắc</v>
      </c>
      <c r="J34" s="7">
        <v>90</v>
      </c>
      <c r="K34" s="14" t="str">
        <f t="shared" si="1"/>
        <v>Xuất sắc</v>
      </c>
    </row>
    <row r="35" spans="1:11" ht="15" x14ac:dyDescent="0.25">
      <c r="A35" s="22">
        <v>23</v>
      </c>
      <c r="B35" s="19" t="s">
        <v>43</v>
      </c>
      <c r="C35" s="20" t="s">
        <v>44</v>
      </c>
      <c r="D35" s="21">
        <v>37886</v>
      </c>
      <c r="E35" s="7">
        <v>92</v>
      </c>
      <c r="F35" s="7">
        <v>92</v>
      </c>
      <c r="G35" s="7">
        <v>92</v>
      </c>
      <c r="H35" s="7">
        <v>92</v>
      </c>
      <c r="I35" s="14" t="str">
        <f t="shared" si="0"/>
        <v>Xuất sắc</v>
      </c>
      <c r="J35" s="7">
        <v>92</v>
      </c>
      <c r="K35" s="14" t="str">
        <f t="shared" si="1"/>
        <v>Xuất sắc</v>
      </c>
    </row>
    <row r="36" spans="1:11" ht="15" x14ac:dyDescent="0.25">
      <c r="A36" s="22">
        <v>24</v>
      </c>
      <c r="B36" s="19" t="s">
        <v>85</v>
      </c>
      <c r="C36" s="20" t="s">
        <v>86</v>
      </c>
      <c r="D36" s="21">
        <v>37699</v>
      </c>
      <c r="E36" s="7">
        <v>90</v>
      </c>
      <c r="F36" s="7">
        <v>90</v>
      </c>
      <c r="G36" s="7">
        <v>90</v>
      </c>
      <c r="H36" s="7">
        <v>90</v>
      </c>
      <c r="I36" s="14" t="str">
        <f t="shared" si="0"/>
        <v>Xuất sắc</v>
      </c>
      <c r="J36" s="7">
        <v>90</v>
      </c>
      <c r="K36" s="14" t="str">
        <f t="shared" si="1"/>
        <v>Xuất sắc</v>
      </c>
    </row>
    <row r="37" spans="1:11" ht="15" x14ac:dyDescent="0.25">
      <c r="A37" s="22">
        <v>25</v>
      </c>
      <c r="B37" s="19" t="s">
        <v>87</v>
      </c>
      <c r="C37" s="20" t="s">
        <v>88</v>
      </c>
      <c r="D37" s="21">
        <v>37826</v>
      </c>
      <c r="E37" s="7">
        <v>67</v>
      </c>
      <c r="F37" s="7">
        <v>80</v>
      </c>
      <c r="G37" s="7">
        <v>90</v>
      </c>
      <c r="H37" s="7">
        <v>90</v>
      </c>
      <c r="I37" s="14" t="str">
        <f t="shared" si="0"/>
        <v>Xuất sắc</v>
      </c>
      <c r="J37" s="7">
        <v>90</v>
      </c>
      <c r="K37" s="14" t="str">
        <f t="shared" si="1"/>
        <v>Xuất sắc</v>
      </c>
    </row>
    <row r="38" spans="1:11" ht="15" x14ac:dyDescent="0.25">
      <c r="A38" s="22">
        <v>26</v>
      </c>
      <c r="B38" s="19" t="s">
        <v>89</v>
      </c>
      <c r="C38" s="20" t="s">
        <v>90</v>
      </c>
      <c r="D38" s="21">
        <v>37675</v>
      </c>
      <c r="E38" s="7">
        <v>90</v>
      </c>
      <c r="F38" s="7">
        <v>90</v>
      </c>
      <c r="G38" s="7">
        <v>90</v>
      </c>
      <c r="H38" s="7">
        <v>90</v>
      </c>
      <c r="I38" s="14" t="str">
        <f t="shared" si="0"/>
        <v>Xuất sắc</v>
      </c>
      <c r="J38" s="7">
        <v>90</v>
      </c>
      <c r="K38" s="14" t="str">
        <f t="shared" si="1"/>
        <v>Xuất sắc</v>
      </c>
    </row>
    <row r="39" spans="1:11" ht="15" x14ac:dyDescent="0.25">
      <c r="A39" s="22">
        <v>27</v>
      </c>
      <c r="B39" s="19" t="s">
        <v>91</v>
      </c>
      <c r="C39" s="20" t="s">
        <v>92</v>
      </c>
      <c r="D39" s="21">
        <v>37815</v>
      </c>
      <c r="E39" s="7">
        <v>82</v>
      </c>
      <c r="F39" s="7">
        <v>80</v>
      </c>
      <c r="G39" s="7">
        <v>80</v>
      </c>
      <c r="H39" s="7">
        <v>80</v>
      </c>
      <c r="I39" s="14" t="str">
        <f t="shared" si="0"/>
        <v>Tốt</v>
      </c>
      <c r="J39" s="7">
        <v>80</v>
      </c>
      <c r="K39" s="14" t="str">
        <f t="shared" si="1"/>
        <v>Tốt</v>
      </c>
    </row>
    <row r="40" spans="1:11" ht="15" x14ac:dyDescent="0.25">
      <c r="A40" s="22">
        <v>28</v>
      </c>
      <c r="B40" s="19" t="s">
        <v>93</v>
      </c>
      <c r="C40" s="20" t="s">
        <v>94</v>
      </c>
      <c r="D40" s="21">
        <v>37889</v>
      </c>
      <c r="E40" s="7">
        <v>80</v>
      </c>
      <c r="F40" s="7">
        <v>80</v>
      </c>
      <c r="G40" s="7">
        <v>80</v>
      </c>
      <c r="H40" s="7">
        <v>80</v>
      </c>
      <c r="I40" s="14" t="str">
        <f t="shared" si="0"/>
        <v>Tốt</v>
      </c>
      <c r="J40" s="7">
        <v>80</v>
      </c>
      <c r="K40" s="14" t="str">
        <f t="shared" si="1"/>
        <v>Tốt</v>
      </c>
    </row>
    <row r="41" spans="1:11" ht="15" x14ac:dyDescent="0.25">
      <c r="A41" s="22">
        <v>29</v>
      </c>
      <c r="B41" s="19" t="s">
        <v>95</v>
      </c>
      <c r="C41" s="20" t="s">
        <v>96</v>
      </c>
      <c r="D41" s="21">
        <v>37677</v>
      </c>
      <c r="E41" s="7">
        <v>70</v>
      </c>
      <c r="F41" s="7">
        <v>80</v>
      </c>
      <c r="G41" s="7">
        <v>80</v>
      </c>
      <c r="H41" s="7">
        <v>80</v>
      </c>
      <c r="I41" s="14" t="str">
        <f t="shared" si="0"/>
        <v>Tốt</v>
      </c>
      <c r="J41" s="7">
        <v>80</v>
      </c>
      <c r="K41" s="14" t="str">
        <f t="shared" si="1"/>
        <v>Tốt</v>
      </c>
    </row>
    <row r="42" spans="1:11" ht="15" x14ac:dyDescent="0.25">
      <c r="A42" s="22">
        <v>30</v>
      </c>
      <c r="B42" s="19" t="s">
        <v>97</v>
      </c>
      <c r="C42" s="20" t="s">
        <v>98</v>
      </c>
      <c r="D42" s="21">
        <v>37715</v>
      </c>
      <c r="E42" s="7">
        <v>85</v>
      </c>
      <c r="F42" s="7">
        <v>90</v>
      </c>
      <c r="G42" s="7">
        <v>90</v>
      </c>
      <c r="H42" s="7">
        <v>90</v>
      </c>
      <c r="I42" s="14" t="str">
        <f t="shared" si="0"/>
        <v>Xuất sắc</v>
      </c>
      <c r="J42" s="7">
        <v>90</v>
      </c>
      <c r="K42" s="14" t="str">
        <f t="shared" si="1"/>
        <v>Xuất sắc</v>
      </c>
    </row>
    <row r="43" spans="1:11" ht="15" x14ac:dyDescent="0.25">
      <c r="A43" s="22">
        <v>31</v>
      </c>
      <c r="B43" s="19" t="s">
        <v>99</v>
      </c>
      <c r="C43" s="20" t="s">
        <v>100</v>
      </c>
      <c r="D43" s="21">
        <v>37831</v>
      </c>
      <c r="E43" s="7">
        <v>80</v>
      </c>
      <c r="F43" s="7">
        <v>80</v>
      </c>
      <c r="G43" s="7">
        <v>80</v>
      </c>
      <c r="H43" s="7">
        <v>80</v>
      </c>
      <c r="I43" s="14" t="str">
        <f t="shared" si="0"/>
        <v>Tốt</v>
      </c>
      <c r="J43" s="7">
        <v>80</v>
      </c>
      <c r="K43" s="14" t="str">
        <f t="shared" si="1"/>
        <v>Tốt</v>
      </c>
    </row>
    <row r="44" spans="1:11" ht="15" x14ac:dyDescent="0.25">
      <c r="A44" s="22">
        <v>32</v>
      </c>
      <c r="B44" s="19" t="s">
        <v>101</v>
      </c>
      <c r="C44" s="20" t="s">
        <v>102</v>
      </c>
      <c r="D44" s="21">
        <v>37912</v>
      </c>
      <c r="E44" s="7">
        <v>80</v>
      </c>
      <c r="F44" s="7">
        <v>80</v>
      </c>
      <c r="G44" s="7">
        <v>90</v>
      </c>
      <c r="H44" s="7">
        <v>90</v>
      </c>
      <c r="I44" s="14" t="str">
        <f t="shared" si="0"/>
        <v>Xuất sắc</v>
      </c>
      <c r="J44" s="7">
        <v>90</v>
      </c>
      <c r="K44" s="14" t="str">
        <f t="shared" si="1"/>
        <v>Xuất sắc</v>
      </c>
    </row>
    <row r="45" spans="1:11" ht="15" x14ac:dyDescent="0.25">
      <c r="A45" s="22">
        <v>33</v>
      </c>
      <c r="B45" s="19" t="s">
        <v>39</v>
      </c>
      <c r="C45" s="20" t="s">
        <v>40</v>
      </c>
      <c r="D45" s="21">
        <v>37868</v>
      </c>
      <c r="E45" s="7">
        <v>90</v>
      </c>
      <c r="F45" s="7">
        <v>80</v>
      </c>
      <c r="G45" s="7">
        <v>80</v>
      </c>
      <c r="H45" s="7">
        <v>80</v>
      </c>
      <c r="I45" s="14" t="str">
        <f t="shared" si="0"/>
        <v>Tốt</v>
      </c>
      <c r="J45" s="7">
        <v>80</v>
      </c>
      <c r="K45" s="14" t="str">
        <f t="shared" si="1"/>
        <v>Tốt</v>
      </c>
    </row>
    <row r="46" spans="1:11" ht="15" x14ac:dyDescent="0.25">
      <c r="A46" s="22">
        <v>34</v>
      </c>
      <c r="B46" s="19" t="s">
        <v>103</v>
      </c>
      <c r="C46" s="20" t="s">
        <v>104</v>
      </c>
      <c r="D46" s="21">
        <v>37984</v>
      </c>
      <c r="E46" s="7">
        <v>80</v>
      </c>
      <c r="F46" s="7">
        <v>80</v>
      </c>
      <c r="G46" s="7">
        <v>80</v>
      </c>
      <c r="H46" s="7">
        <v>80</v>
      </c>
      <c r="I46" s="14" t="str">
        <f t="shared" si="0"/>
        <v>Tốt</v>
      </c>
      <c r="J46" s="7">
        <v>80</v>
      </c>
      <c r="K46" s="14" t="str">
        <f t="shared" si="1"/>
        <v>Tốt</v>
      </c>
    </row>
    <row r="47" spans="1:11" ht="15" x14ac:dyDescent="0.25">
      <c r="A47" s="22">
        <v>35</v>
      </c>
      <c r="B47" s="19" t="s">
        <v>105</v>
      </c>
      <c r="C47" s="20" t="s">
        <v>106</v>
      </c>
      <c r="D47" s="21">
        <v>37190</v>
      </c>
      <c r="E47" s="7">
        <v>70</v>
      </c>
      <c r="F47" s="7">
        <v>80</v>
      </c>
      <c r="G47" s="7">
        <v>80</v>
      </c>
      <c r="H47" s="7">
        <v>80</v>
      </c>
      <c r="I47" s="14" t="str">
        <f t="shared" si="0"/>
        <v>Tốt</v>
      </c>
      <c r="J47" s="7">
        <v>80</v>
      </c>
      <c r="K47" s="14" t="str">
        <f t="shared" si="1"/>
        <v>Tốt</v>
      </c>
    </row>
    <row r="48" spans="1:11" ht="15" x14ac:dyDescent="0.25">
      <c r="A48" s="22">
        <v>36</v>
      </c>
      <c r="B48" s="19" t="s">
        <v>107</v>
      </c>
      <c r="C48" s="20" t="s">
        <v>108</v>
      </c>
      <c r="D48" s="21">
        <v>37700</v>
      </c>
      <c r="E48" s="7">
        <v>90</v>
      </c>
      <c r="F48" s="7">
        <v>90</v>
      </c>
      <c r="G48" s="7">
        <v>90</v>
      </c>
      <c r="H48" s="7">
        <v>90</v>
      </c>
      <c r="I48" s="14" t="str">
        <f t="shared" si="0"/>
        <v>Xuất sắc</v>
      </c>
      <c r="J48" s="7">
        <v>90</v>
      </c>
      <c r="K48" s="14" t="str">
        <f t="shared" si="1"/>
        <v>Xuất sắc</v>
      </c>
    </row>
    <row r="49" spans="1:11" ht="15" x14ac:dyDescent="0.25">
      <c r="A49" s="22">
        <v>37</v>
      </c>
      <c r="B49" s="19" t="s">
        <v>109</v>
      </c>
      <c r="C49" s="20" t="s">
        <v>110</v>
      </c>
      <c r="D49" s="21">
        <v>37843</v>
      </c>
      <c r="E49" s="7">
        <v>80</v>
      </c>
      <c r="F49" s="7">
        <v>77</v>
      </c>
      <c r="G49" s="7">
        <v>77</v>
      </c>
      <c r="H49" s="7">
        <v>77</v>
      </c>
      <c r="I49" s="14" t="str">
        <f t="shared" si="0"/>
        <v>Khá</v>
      </c>
      <c r="J49" s="7">
        <v>77</v>
      </c>
      <c r="K49" s="14" t="str">
        <f t="shared" si="1"/>
        <v>Khá</v>
      </c>
    </row>
    <row r="50" spans="1:11" ht="15" x14ac:dyDescent="0.25">
      <c r="A50" s="22">
        <v>38</v>
      </c>
      <c r="B50" s="19" t="s">
        <v>111</v>
      </c>
      <c r="C50" s="20" t="s">
        <v>112</v>
      </c>
      <c r="D50" s="21">
        <v>37691</v>
      </c>
      <c r="E50" s="7">
        <v>94</v>
      </c>
      <c r="F50" s="7">
        <v>94</v>
      </c>
      <c r="G50" s="7">
        <v>90</v>
      </c>
      <c r="H50" s="7">
        <v>90</v>
      </c>
      <c r="I50" s="14" t="str">
        <f t="shared" si="0"/>
        <v>Xuất sắc</v>
      </c>
      <c r="J50" s="7">
        <v>90</v>
      </c>
      <c r="K50" s="14" t="str">
        <f t="shared" si="1"/>
        <v>Xuất sắc</v>
      </c>
    </row>
    <row r="51" spans="1:11" ht="15" x14ac:dyDescent="0.25">
      <c r="A51" s="22">
        <v>39</v>
      </c>
      <c r="B51" s="19" t="s">
        <v>121</v>
      </c>
      <c r="C51" s="20" t="s">
        <v>122</v>
      </c>
      <c r="D51" s="21">
        <v>37928</v>
      </c>
      <c r="E51" s="7">
        <v>90</v>
      </c>
      <c r="F51" s="7">
        <v>90</v>
      </c>
      <c r="G51" s="7">
        <v>90</v>
      </c>
      <c r="H51" s="7">
        <v>90</v>
      </c>
      <c r="I51" s="14" t="str">
        <f t="shared" si="0"/>
        <v>Xuất sắc</v>
      </c>
      <c r="J51" s="7">
        <v>90</v>
      </c>
      <c r="K51" s="14" t="str">
        <f t="shared" si="1"/>
        <v>Xuất sắc</v>
      </c>
    </row>
    <row r="52" spans="1:11" ht="15" x14ac:dyDescent="0.25">
      <c r="A52" s="22">
        <v>40</v>
      </c>
      <c r="B52" s="19" t="s">
        <v>123</v>
      </c>
      <c r="C52" s="20" t="s">
        <v>124</v>
      </c>
      <c r="D52" s="21">
        <v>37848</v>
      </c>
      <c r="E52" s="7">
        <v>70</v>
      </c>
      <c r="F52" s="7">
        <v>80</v>
      </c>
      <c r="G52" s="7">
        <v>90</v>
      </c>
      <c r="H52" s="7">
        <v>90</v>
      </c>
      <c r="I52" s="14" t="str">
        <f t="shared" si="0"/>
        <v>Xuất sắc</v>
      </c>
      <c r="J52" s="7">
        <v>90</v>
      </c>
      <c r="K52" s="14" t="str">
        <f t="shared" si="1"/>
        <v>Xuất sắc</v>
      </c>
    </row>
    <row r="53" spans="1:11" ht="15" x14ac:dyDescent="0.25">
      <c r="A53" s="22">
        <v>41</v>
      </c>
      <c r="B53" s="19" t="s">
        <v>125</v>
      </c>
      <c r="C53" s="20" t="s">
        <v>126</v>
      </c>
      <c r="D53" s="21">
        <v>37745</v>
      </c>
      <c r="E53" s="7">
        <v>80</v>
      </c>
      <c r="F53" s="7">
        <v>80</v>
      </c>
      <c r="G53" s="7">
        <v>90</v>
      </c>
      <c r="H53" s="7">
        <v>90</v>
      </c>
      <c r="I53" s="14" t="str">
        <f t="shared" si="0"/>
        <v>Xuất sắc</v>
      </c>
      <c r="J53" s="7">
        <v>90</v>
      </c>
      <c r="K53" s="14" t="str">
        <f t="shared" si="1"/>
        <v>Xuất sắc</v>
      </c>
    </row>
    <row r="54" spans="1:11" ht="15" x14ac:dyDescent="0.25">
      <c r="A54" s="22">
        <v>42</v>
      </c>
      <c r="B54" s="19" t="s">
        <v>113</v>
      </c>
      <c r="C54" s="20" t="s">
        <v>114</v>
      </c>
      <c r="D54" s="21">
        <v>37676</v>
      </c>
      <c r="E54" s="7">
        <v>80</v>
      </c>
      <c r="F54" s="7">
        <v>80</v>
      </c>
      <c r="G54" s="7">
        <v>80</v>
      </c>
      <c r="H54" s="7">
        <v>80</v>
      </c>
      <c r="I54" s="14" t="str">
        <f t="shared" si="0"/>
        <v>Tốt</v>
      </c>
      <c r="J54" s="7">
        <v>80</v>
      </c>
      <c r="K54" s="14" t="str">
        <f t="shared" si="1"/>
        <v>Tốt</v>
      </c>
    </row>
    <row r="55" spans="1:11" ht="15" x14ac:dyDescent="0.25">
      <c r="A55" s="22">
        <v>43</v>
      </c>
      <c r="B55" s="19" t="s">
        <v>115</v>
      </c>
      <c r="C55" s="20" t="s">
        <v>116</v>
      </c>
      <c r="D55" s="21">
        <v>37617</v>
      </c>
      <c r="E55" s="7">
        <v>87</v>
      </c>
      <c r="F55" s="7">
        <v>87</v>
      </c>
      <c r="G55" s="7">
        <v>85</v>
      </c>
      <c r="H55" s="7">
        <v>85</v>
      </c>
      <c r="I55" s="14" t="str">
        <f t="shared" si="0"/>
        <v>Tốt</v>
      </c>
      <c r="J55" s="7">
        <v>85</v>
      </c>
      <c r="K55" s="14" t="str">
        <f t="shared" si="1"/>
        <v>Tốt</v>
      </c>
    </row>
    <row r="56" spans="1:11" ht="15" x14ac:dyDescent="0.25">
      <c r="A56" s="22">
        <v>44</v>
      </c>
      <c r="B56" s="19" t="s">
        <v>117</v>
      </c>
      <c r="C56" s="20" t="s">
        <v>118</v>
      </c>
      <c r="D56" s="21">
        <v>37874</v>
      </c>
      <c r="E56" s="7">
        <v>80</v>
      </c>
      <c r="F56" s="7">
        <v>80</v>
      </c>
      <c r="G56" s="7">
        <v>90</v>
      </c>
      <c r="H56" s="7">
        <v>90</v>
      </c>
      <c r="I56" s="14" t="str">
        <f t="shared" si="0"/>
        <v>Xuất sắc</v>
      </c>
      <c r="J56" s="7">
        <v>90</v>
      </c>
      <c r="K56" s="14" t="str">
        <f t="shared" si="1"/>
        <v>Xuất sắc</v>
      </c>
    </row>
    <row r="57" spans="1:11" ht="15" x14ac:dyDescent="0.25">
      <c r="A57" s="22">
        <v>45</v>
      </c>
      <c r="B57" s="19" t="s">
        <v>119</v>
      </c>
      <c r="C57" s="20" t="s">
        <v>120</v>
      </c>
      <c r="D57" s="21">
        <v>37659</v>
      </c>
      <c r="E57" s="7">
        <v>80</v>
      </c>
      <c r="F57" s="7">
        <v>80</v>
      </c>
      <c r="G57" s="7">
        <v>80</v>
      </c>
      <c r="H57" s="7">
        <v>80</v>
      </c>
      <c r="I57" s="14" t="str">
        <f t="shared" si="0"/>
        <v>Tốt</v>
      </c>
      <c r="J57" s="7">
        <v>80</v>
      </c>
      <c r="K57" s="14" t="str">
        <f t="shared" si="1"/>
        <v>Tốt</v>
      </c>
    </row>
    <row r="58" spans="1:11" ht="15" x14ac:dyDescent="0.25">
      <c r="A58" s="22">
        <v>46</v>
      </c>
      <c r="B58" s="19" t="s">
        <v>127</v>
      </c>
      <c r="C58" s="20" t="s">
        <v>128</v>
      </c>
      <c r="D58" s="21">
        <v>37965</v>
      </c>
      <c r="E58" s="7">
        <v>80</v>
      </c>
      <c r="F58" s="7">
        <v>80</v>
      </c>
      <c r="G58" s="7">
        <v>90</v>
      </c>
      <c r="H58" s="7">
        <v>90</v>
      </c>
      <c r="I58" s="14" t="str">
        <f t="shared" si="0"/>
        <v>Xuất sắc</v>
      </c>
      <c r="J58" s="7">
        <v>90</v>
      </c>
      <c r="K58" s="14" t="str">
        <f t="shared" si="1"/>
        <v>Xuất sắc</v>
      </c>
    </row>
    <row r="60" spans="1:11" x14ac:dyDescent="0.2">
      <c r="A60" s="34" t="s">
        <v>129</v>
      </c>
      <c r="B60" s="34"/>
      <c r="C60" s="34"/>
    </row>
  </sheetData>
  <sortState xmlns:xlrd2="http://schemas.microsoft.com/office/spreadsheetml/2017/richdata2" ref="A13:K58">
    <sortCondition ref="B13:B58"/>
  </sortState>
  <mergeCells count="16">
    <mergeCell ref="A6:K6"/>
    <mergeCell ref="A60:C60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8">
    <cfRule type="duplicateValues" dxfId="11" priority="1"/>
    <cfRule type="duplicateValues" dxfId="1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D382-CE2C-4EC2-ADDA-6126611EF66A}">
  <dimension ref="A1:K84"/>
  <sheetViews>
    <sheetView topLeftCell="A9" workbookViewId="0">
      <selection activeCell="K81" sqref="K81"/>
    </sheetView>
  </sheetViews>
  <sheetFormatPr defaultColWidth="21.75" defaultRowHeight="14.25" x14ac:dyDescent="0.2"/>
  <cols>
    <col min="1" max="1" width="4.75" style="5" bestFit="1" customWidth="1"/>
    <col min="2" max="2" width="8.875" style="5" bestFit="1" customWidth="1"/>
    <col min="3" max="3" width="21" bestFit="1" customWidth="1"/>
    <col min="4" max="4" width="9.875" style="5" bestFit="1" customWidth="1"/>
    <col min="5" max="5" width="6.875" style="5" bestFit="1" customWidth="1"/>
    <col min="6" max="8" width="5.375" style="5" bestFit="1" customWidth="1"/>
    <col min="9" max="9" width="7.75" bestFit="1" customWidth="1"/>
    <col min="10" max="10" width="5.375" style="5" bestFit="1" customWidth="1"/>
    <col min="11" max="11" width="11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8"/>
    </row>
    <row r="5" spans="1:11" ht="19.5" x14ac:dyDescent="0.2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9.5" x14ac:dyDescent="0.2">
      <c r="A6" s="33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19.5" x14ac:dyDescent="0.2">
      <c r="A7" s="33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10" spans="1:11" ht="15.75" x14ac:dyDescent="0.2">
      <c r="A10" s="46" t="s">
        <v>5</v>
      </c>
      <c r="B10" s="47" t="s">
        <v>6</v>
      </c>
      <c r="C10" s="47" t="s">
        <v>7</v>
      </c>
      <c r="D10" s="48" t="s">
        <v>8</v>
      </c>
      <c r="E10" s="17" t="s">
        <v>9</v>
      </c>
      <c r="F10" s="17" t="s">
        <v>9</v>
      </c>
      <c r="G10" s="17" t="s">
        <v>9</v>
      </c>
      <c r="H10" s="47" t="s">
        <v>13</v>
      </c>
      <c r="I10" s="47"/>
      <c r="J10" s="47" t="s">
        <v>13</v>
      </c>
      <c r="K10" s="47"/>
    </row>
    <row r="11" spans="1:11" ht="31.5" customHeight="1" x14ac:dyDescent="0.2">
      <c r="A11" s="46"/>
      <c r="B11" s="47"/>
      <c r="C11" s="47"/>
      <c r="D11" s="49"/>
      <c r="E11" s="17" t="s">
        <v>10</v>
      </c>
      <c r="F11" s="17" t="s">
        <v>11</v>
      </c>
      <c r="G11" s="17" t="s">
        <v>12</v>
      </c>
      <c r="H11" s="47" t="s">
        <v>14</v>
      </c>
      <c r="I11" s="47"/>
      <c r="J11" s="47" t="s">
        <v>29</v>
      </c>
      <c r="K11" s="47"/>
    </row>
    <row r="12" spans="1:11" ht="15.75" x14ac:dyDescent="0.2">
      <c r="A12" s="46"/>
      <c r="B12" s="47"/>
      <c r="C12" s="47"/>
      <c r="D12" s="50"/>
      <c r="E12" s="18"/>
      <c r="F12" s="18"/>
      <c r="G12" s="18"/>
      <c r="H12" s="17" t="s">
        <v>9</v>
      </c>
      <c r="I12" s="17" t="s">
        <v>15</v>
      </c>
      <c r="J12" s="17" t="s">
        <v>9</v>
      </c>
      <c r="K12" s="17" t="s">
        <v>15</v>
      </c>
    </row>
    <row r="13" spans="1:11" ht="15" x14ac:dyDescent="0.25">
      <c r="A13" s="22">
        <v>1</v>
      </c>
      <c r="B13" s="19" t="s">
        <v>138</v>
      </c>
      <c r="C13" s="20" t="s">
        <v>139</v>
      </c>
      <c r="D13" s="21">
        <v>38211</v>
      </c>
      <c r="E13" s="7">
        <v>70</v>
      </c>
      <c r="F13" s="7">
        <v>80</v>
      </c>
      <c r="G13" s="7">
        <v>80</v>
      </c>
      <c r="H13" s="7">
        <v>80</v>
      </c>
      <c r="I13" s="14" t="str">
        <f t="shared" ref="I13:I44" si="0">IF(H13&gt;=90,"Xuất sắc",IF(H13&gt;=80,"Tốt", IF(H13&gt;=65,"Khá",IF(H13&gt;=50,"Trung bình", IF(H13&gt;=35, "Yếu", "Kém")))))</f>
        <v>Tốt</v>
      </c>
      <c r="J13" s="7">
        <v>80</v>
      </c>
      <c r="K13" s="14" t="str">
        <f t="shared" ref="K13:K44" si="1">IF(J13&gt;=90,"Xuất sắc",IF(J13&gt;=80,"Tốt", IF(J13&gt;=65,"Khá",IF(J13&gt;=50,"Trung bình", IF(J13&gt;=35, "Yếu", "Kém")))))</f>
        <v>Tốt</v>
      </c>
    </row>
    <row r="14" spans="1:11" ht="15" x14ac:dyDescent="0.25">
      <c r="A14" s="22">
        <v>2</v>
      </c>
      <c r="B14" s="19" t="s">
        <v>146</v>
      </c>
      <c r="C14" s="20" t="s">
        <v>147</v>
      </c>
      <c r="D14" s="21">
        <v>38329</v>
      </c>
      <c r="E14" s="7">
        <v>80</v>
      </c>
      <c r="F14" s="7">
        <v>90</v>
      </c>
      <c r="G14" s="7">
        <v>90</v>
      </c>
      <c r="H14" s="7">
        <v>90</v>
      </c>
      <c r="I14" s="14" t="str">
        <f t="shared" si="0"/>
        <v>Xuất sắc</v>
      </c>
      <c r="J14" s="7">
        <v>90</v>
      </c>
      <c r="K14" s="14" t="str">
        <f t="shared" si="1"/>
        <v>Xuất sắc</v>
      </c>
    </row>
    <row r="15" spans="1:11" ht="15" x14ac:dyDescent="0.25">
      <c r="A15" s="22">
        <v>3</v>
      </c>
      <c r="B15" s="19" t="s">
        <v>180</v>
      </c>
      <c r="C15" s="20" t="s">
        <v>181</v>
      </c>
      <c r="D15" s="21">
        <v>38282</v>
      </c>
      <c r="E15" s="7">
        <v>70</v>
      </c>
      <c r="F15" s="7">
        <v>80</v>
      </c>
      <c r="G15" s="7">
        <v>80</v>
      </c>
      <c r="H15" s="7">
        <v>80</v>
      </c>
      <c r="I15" s="14" t="str">
        <f t="shared" si="0"/>
        <v>Tốt</v>
      </c>
      <c r="J15" s="7">
        <v>80</v>
      </c>
      <c r="K15" s="14" t="str">
        <f t="shared" si="1"/>
        <v>Tốt</v>
      </c>
    </row>
    <row r="16" spans="1:11" ht="15" x14ac:dyDescent="0.25">
      <c r="A16" s="22">
        <v>4</v>
      </c>
      <c r="B16" s="19" t="s">
        <v>217</v>
      </c>
      <c r="C16" s="20" t="s">
        <v>218</v>
      </c>
      <c r="D16" s="21">
        <v>38184</v>
      </c>
      <c r="E16" s="7">
        <v>84</v>
      </c>
      <c r="F16" s="7">
        <v>84</v>
      </c>
      <c r="G16" s="7">
        <v>84</v>
      </c>
      <c r="H16" s="7">
        <v>84</v>
      </c>
      <c r="I16" s="14" t="str">
        <f t="shared" si="0"/>
        <v>Tốt</v>
      </c>
      <c r="J16" s="7">
        <v>84</v>
      </c>
      <c r="K16" s="14" t="str">
        <f t="shared" si="1"/>
        <v>Tốt</v>
      </c>
    </row>
    <row r="17" spans="1:11" ht="15" x14ac:dyDescent="0.25">
      <c r="A17" s="22">
        <v>5</v>
      </c>
      <c r="B17" s="19" t="s">
        <v>237</v>
      </c>
      <c r="C17" s="20" t="s">
        <v>238</v>
      </c>
      <c r="D17" s="21">
        <v>38146</v>
      </c>
      <c r="E17" s="7">
        <v>92</v>
      </c>
      <c r="F17" s="7">
        <v>92</v>
      </c>
      <c r="G17" s="7">
        <v>92</v>
      </c>
      <c r="H17" s="7">
        <v>92</v>
      </c>
      <c r="I17" s="14" t="str">
        <f t="shared" si="0"/>
        <v>Xuất sắc</v>
      </c>
      <c r="J17" s="7">
        <v>92</v>
      </c>
      <c r="K17" s="14" t="str">
        <f t="shared" si="1"/>
        <v>Xuất sắc</v>
      </c>
    </row>
    <row r="18" spans="1:11" ht="15" x14ac:dyDescent="0.25">
      <c r="A18" s="22">
        <v>6</v>
      </c>
      <c r="B18" s="19" t="s">
        <v>166</v>
      </c>
      <c r="C18" s="20" t="s">
        <v>167</v>
      </c>
      <c r="D18" s="21">
        <v>38030</v>
      </c>
      <c r="E18" s="7">
        <v>82</v>
      </c>
      <c r="F18" s="7">
        <v>82</v>
      </c>
      <c r="G18" s="7">
        <v>82</v>
      </c>
      <c r="H18" s="7">
        <v>82</v>
      </c>
      <c r="I18" s="14" t="str">
        <f t="shared" si="0"/>
        <v>Tốt</v>
      </c>
      <c r="J18" s="7">
        <v>82</v>
      </c>
      <c r="K18" s="14" t="str">
        <f t="shared" si="1"/>
        <v>Tốt</v>
      </c>
    </row>
    <row r="19" spans="1:11" ht="15" x14ac:dyDescent="0.25">
      <c r="A19" s="22">
        <v>7</v>
      </c>
      <c r="B19" s="19" t="s">
        <v>231</v>
      </c>
      <c r="C19" s="20" t="s">
        <v>232</v>
      </c>
      <c r="D19" s="21">
        <v>38349</v>
      </c>
      <c r="E19" s="7">
        <v>75</v>
      </c>
      <c r="F19" s="7">
        <v>75</v>
      </c>
      <c r="G19" s="7">
        <v>75</v>
      </c>
      <c r="H19" s="7">
        <v>75</v>
      </c>
      <c r="I19" s="14" t="str">
        <f t="shared" si="0"/>
        <v>Khá</v>
      </c>
      <c r="J19" s="7">
        <v>75</v>
      </c>
      <c r="K19" s="14" t="str">
        <f t="shared" si="1"/>
        <v>Khá</v>
      </c>
    </row>
    <row r="20" spans="1:11" ht="15" x14ac:dyDescent="0.25">
      <c r="A20" s="22">
        <v>8</v>
      </c>
      <c r="B20" s="19" t="s">
        <v>130</v>
      </c>
      <c r="C20" s="20" t="s">
        <v>131</v>
      </c>
      <c r="D20" s="21">
        <v>38182</v>
      </c>
      <c r="E20" s="7">
        <v>94</v>
      </c>
      <c r="F20" s="7">
        <v>94</v>
      </c>
      <c r="G20" s="7">
        <v>94</v>
      </c>
      <c r="H20" s="7">
        <v>94</v>
      </c>
      <c r="I20" s="14" t="str">
        <f t="shared" si="0"/>
        <v>Xuất sắc</v>
      </c>
      <c r="J20" s="7">
        <v>94</v>
      </c>
      <c r="K20" s="14" t="str">
        <f t="shared" si="1"/>
        <v>Xuất sắc</v>
      </c>
    </row>
    <row r="21" spans="1:11" ht="15" x14ac:dyDescent="0.25">
      <c r="A21" s="22">
        <v>9</v>
      </c>
      <c r="B21" s="19" t="s">
        <v>172</v>
      </c>
      <c r="C21" s="20" t="s">
        <v>173</v>
      </c>
      <c r="D21" s="21">
        <v>38202</v>
      </c>
      <c r="E21" s="7">
        <v>80</v>
      </c>
      <c r="F21" s="7">
        <v>80</v>
      </c>
      <c r="G21" s="7">
        <v>80</v>
      </c>
      <c r="H21" s="7">
        <v>80</v>
      </c>
      <c r="I21" s="14" t="str">
        <f t="shared" si="0"/>
        <v>Tốt</v>
      </c>
      <c r="J21" s="7">
        <v>80</v>
      </c>
      <c r="K21" s="14" t="str">
        <f t="shared" si="1"/>
        <v>Tốt</v>
      </c>
    </row>
    <row r="22" spans="1:11" ht="15" x14ac:dyDescent="0.25">
      <c r="A22" s="22">
        <v>10</v>
      </c>
      <c r="B22" s="19" t="s">
        <v>192</v>
      </c>
      <c r="C22" s="20" t="s">
        <v>193</v>
      </c>
      <c r="D22" s="21">
        <v>38329</v>
      </c>
      <c r="E22" s="7">
        <v>80</v>
      </c>
      <c r="F22" s="7">
        <v>80</v>
      </c>
      <c r="G22" s="7">
        <v>80</v>
      </c>
      <c r="H22" s="7">
        <v>80</v>
      </c>
      <c r="I22" s="14" t="str">
        <f t="shared" si="0"/>
        <v>Tốt</v>
      </c>
      <c r="J22" s="7">
        <v>80</v>
      </c>
      <c r="K22" s="14" t="str">
        <f t="shared" si="1"/>
        <v>Tốt</v>
      </c>
    </row>
    <row r="23" spans="1:11" ht="15" x14ac:dyDescent="0.25">
      <c r="A23" s="22">
        <v>11</v>
      </c>
      <c r="B23" s="19" t="s">
        <v>211</v>
      </c>
      <c r="C23" s="20" t="s">
        <v>212</v>
      </c>
      <c r="D23" s="21">
        <v>38063</v>
      </c>
      <c r="E23" s="7">
        <v>67</v>
      </c>
      <c r="F23" s="7">
        <v>77</v>
      </c>
      <c r="G23" s="7">
        <v>77</v>
      </c>
      <c r="H23" s="7">
        <v>77</v>
      </c>
      <c r="I23" s="14" t="str">
        <f t="shared" si="0"/>
        <v>Khá</v>
      </c>
      <c r="J23" s="7">
        <v>77</v>
      </c>
      <c r="K23" s="14" t="str">
        <f t="shared" si="1"/>
        <v>Khá</v>
      </c>
    </row>
    <row r="24" spans="1:11" ht="15" x14ac:dyDescent="0.25">
      <c r="A24" s="22">
        <v>12</v>
      </c>
      <c r="B24" s="19" t="s">
        <v>148</v>
      </c>
      <c r="C24" s="20" t="s">
        <v>149</v>
      </c>
      <c r="D24" s="21">
        <v>38134</v>
      </c>
      <c r="E24" s="7">
        <v>70</v>
      </c>
      <c r="F24" s="7">
        <v>70</v>
      </c>
      <c r="G24" s="7">
        <v>70</v>
      </c>
      <c r="H24" s="7">
        <v>70</v>
      </c>
      <c r="I24" s="14" t="str">
        <f t="shared" si="0"/>
        <v>Khá</v>
      </c>
      <c r="J24" s="7">
        <v>70</v>
      </c>
      <c r="K24" s="14" t="str">
        <f t="shared" si="1"/>
        <v>Khá</v>
      </c>
    </row>
    <row r="25" spans="1:11" ht="15" x14ac:dyDescent="0.25">
      <c r="A25" s="22">
        <v>13</v>
      </c>
      <c r="B25" s="19" t="s">
        <v>200</v>
      </c>
      <c r="C25" s="20" t="s">
        <v>66</v>
      </c>
      <c r="D25" s="21">
        <v>38223</v>
      </c>
      <c r="E25" s="7">
        <v>80</v>
      </c>
      <c r="F25" s="7">
        <v>90</v>
      </c>
      <c r="G25" s="7">
        <v>90</v>
      </c>
      <c r="H25" s="7">
        <v>90</v>
      </c>
      <c r="I25" s="14" t="str">
        <f t="shared" si="0"/>
        <v>Xuất sắc</v>
      </c>
      <c r="J25" s="7">
        <v>90</v>
      </c>
      <c r="K25" s="14" t="str">
        <f t="shared" si="1"/>
        <v>Xuất sắc</v>
      </c>
    </row>
    <row r="26" spans="1:11" ht="15" x14ac:dyDescent="0.25">
      <c r="A26" s="22">
        <v>14</v>
      </c>
      <c r="B26" s="19" t="s">
        <v>227</v>
      </c>
      <c r="C26" s="20" t="s">
        <v>228</v>
      </c>
      <c r="D26" s="21">
        <v>38132</v>
      </c>
      <c r="E26" s="7">
        <v>80</v>
      </c>
      <c r="F26" s="7">
        <v>90</v>
      </c>
      <c r="G26" s="7">
        <v>90</v>
      </c>
      <c r="H26" s="7">
        <v>90</v>
      </c>
      <c r="I26" s="14" t="str">
        <f t="shared" si="0"/>
        <v>Xuất sắc</v>
      </c>
      <c r="J26" s="7">
        <v>90</v>
      </c>
      <c r="K26" s="14" t="str">
        <f t="shared" si="1"/>
        <v>Xuất sắc</v>
      </c>
    </row>
    <row r="27" spans="1:11" ht="15" x14ac:dyDescent="0.25">
      <c r="A27" s="22">
        <v>15</v>
      </c>
      <c r="B27" s="19" t="s">
        <v>259</v>
      </c>
      <c r="C27" s="20" t="s">
        <v>260</v>
      </c>
      <c r="D27" s="21">
        <v>38095</v>
      </c>
      <c r="E27" s="7">
        <v>70</v>
      </c>
      <c r="F27" s="7">
        <v>80</v>
      </c>
      <c r="G27" s="7">
        <v>77</v>
      </c>
      <c r="H27" s="7">
        <v>77</v>
      </c>
      <c r="I27" s="14" t="str">
        <f t="shared" si="0"/>
        <v>Khá</v>
      </c>
      <c r="J27" s="7">
        <v>77</v>
      </c>
      <c r="K27" s="14" t="str">
        <f t="shared" si="1"/>
        <v>Khá</v>
      </c>
    </row>
    <row r="28" spans="1:11" ht="15" x14ac:dyDescent="0.25">
      <c r="A28" s="22">
        <v>16</v>
      </c>
      <c r="B28" s="19" t="s">
        <v>140</v>
      </c>
      <c r="C28" s="20" t="s">
        <v>141</v>
      </c>
      <c r="D28" s="21">
        <v>37991</v>
      </c>
      <c r="E28" s="7">
        <v>75</v>
      </c>
      <c r="F28" s="7">
        <v>75</v>
      </c>
      <c r="G28" s="7">
        <v>75</v>
      </c>
      <c r="H28" s="7">
        <v>75</v>
      </c>
      <c r="I28" s="14" t="str">
        <f t="shared" si="0"/>
        <v>Khá</v>
      </c>
      <c r="J28" s="7">
        <v>75</v>
      </c>
      <c r="K28" s="14" t="str">
        <f t="shared" si="1"/>
        <v>Khá</v>
      </c>
    </row>
    <row r="29" spans="1:11" ht="15" x14ac:dyDescent="0.25">
      <c r="A29" s="22">
        <v>17</v>
      </c>
      <c r="B29" s="19" t="s">
        <v>263</v>
      </c>
      <c r="C29" s="20" t="s">
        <v>264</v>
      </c>
      <c r="D29" s="21">
        <v>38260</v>
      </c>
      <c r="E29" s="7">
        <v>90</v>
      </c>
      <c r="F29" s="7">
        <v>90</v>
      </c>
      <c r="G29" s="7">
        <v>90</v>
      </c>
      <c r="H29" s="7">
        <v>90</v>
      </c>
      <c r="I29" s="14" t="str">
        <f t="shared" si="0"/>
        <v>Xuất sắc</v>
      </c>
      <c r="J29" s="7">
        <v>90</v>
      </c>
      <c r="K29" s="14" t="str">
        <f t="shared" si="1"/>
        <v>Xuất sắc</v>
      </c>
    </row>
    <row r="30" spans="1:11" ht="15" x14ac:dyDescent="0.25">
      <c r="A30" s="22">
        <v>18</v>
      </c>
      <c r="B30" s="19" t="s">
        <v>221</v>
      </c>
      <c r="C30" s="20" t="s">
        <v>222</v>
      </c>
      <c r="D30" s="21">
        <v>38221</v>
      </c>
      <c r="E30" s="7">
        <v>100</v>
      </c>
      <c r="F30" s="7">
        <v>100</v>
      </c>
      <c r="G30" s="7">
        <v>100</v>
      </c>
      <c r="H30" s="7">
        <v>100</v>
      </c>
      <c r="I30" s="14" t="str">
        <f t="shared" si="0"/>
        <v>Xuất sắc</v>
      </c>
      <c r="J30" s="7">
        <v>100</v>
      </c>
      <c r="K30" s="14" t="str">
        <f t="shared" si="1"/>
        <v>Xuất sắc</v>
      </c>
    </row>
    <row r="31" spans="1:11" ht="15" x14ac:dyDescent="0.25">
      <c r="A31" s="22">
        <v>19</v>
      </c>
      <c r="B31" s="19" t="s">
        <v>170</v>
      </c>
      <c r="C31" s="20" t="s">
        <v>171</v>
      </c>
      <c r="D31" s="21">
        <v>38129</v>
      </c>
      <c r="E31" s="7">
        <v>67</v>
      </c>
      <c r="F31" s="7">
        <v>77</v>
      </c>
      <c r="G31" s="7">
        <v>77</v>
      </c>
      <c r="H31" s="7">
        <v>77</v>
      </c>
      <c r="I31" s="14" t="str">
        <f t="shared" si="0"/>
        <v>Khá</v>
      </c>
      <c r="J31" s="7">
        <v>77</v>
      </c>
      <c r="K31" s="14" t="str">
        <f t="shared" si="1"/>
        <v>Khá</v>
      </c>
    </row>
    <row r="32" spans="1:11" ht="15" x14ac:dyDescent="0.25">
      <c r="A32" s="22">
        <v>20</v>
      </c>
      <c r="B32" s="19" t="s">
        <v>162</v>
      </c>
      <c r="C32" s="20" t="s">
        <v>163</v>
      </c>
      <c r="D32" s="21">
        <v>38167</v>
      </c>
      <c r="E32" s="7">
        <v>70</v>
      </c>
      <c r="F32" s="7">
        <v>77</v>
      </c>
      <c r="G32" s="7">
        <v>77</v>
      </c>
      <c r="H32" s="7">
        <v>77</v>
      </c>
      <c r="I32" s="14" t="str">
        <f t="shared" si="0"/>
        <v>Khá</v>
      </c>
      <c r="J32" s="7">
        <v>77</v>
      </c>
      <c r="K32" s="14" t="str">
        <f t="shared" si="1"/>
        <v>Khá</v>
      </c>
    </row>
    <row r="33" spans="1:11" ht="15" x14ac:dyDescent="0.25">
      <c r="A33" s="22">
        <v>21</v>
      </c>
      <c r="B33" s="19" t="s">
        <v>190</v>
      </c>
      <c r="C33" s="20" t="s">
        <v>191</v>
      </c>
      <c r="D33" s="21">
        <v>38001</v>
      </c>
      <c r="E33" s="7">
        <v>80</v>
      </c>
      <c r="F33" s="7">
        <v>80</v>
      </c>
      <c r="G33" s="7">
        <v>80</v>
      </c>
      <c r="H33" s="7">
        <v>80</v>
      </c>
      <c r="I33" s="14" t="str">
        <f t="shared" si="0"/>
        <v>Tốt</v>
      </c>
      <c r="J33" s="7">
        <v>80</v>
      </c>
      <c r="K33" s="14" t="str">
        <f t="shared" si="1"/>
        <v>Tốt</v>
      </c>
    </row>
    <row r="34" spans="1:11" ht="15" x14ac:dyDescent="0.25">
      <c r="A34" s="22">
        <v>22</v>
      </c>
      <c r="B34" s="19" t="s">
        <v>229</v>
      </c>
      <c r="C34" s="20" t="s">
        <v>230</v>
      </c>
      <c r="D34" s="21">
        <v>38176</v>
      </c>
      <c r="E34" s="7">
        <v>90</v>
      </c>
      <c r="F34" s="7">
        <v>90</v>
      </c>
      <c r="G34" s="7">
        <v>90</v>
      </c>
      <c r="H34" s="7">
        <v>90</v>
      </c>
      <c r="I34" s="14" t="str">
        <f t="shared" si="0"/>
        <v>Xuất sắc</v>
      </c>
      <c r="J34" s="7">
        <v>90</v>
      </c>
      <c r="K34" s="14" t="str">
        <f t="shared" si="1"/>
        <v>Xuất sắc</v>
      </c>
    </row>
    <row r="35" spans="1:11" ht="15" x14ac:dyDescent="0.25">
      <c r="A35" s="22">
        <v>23</v>
      </c>
      <c r="B35" s="19" t="s">
        <v>158</v>
      </c>
      <c r="C35" s="20" t="s">
        <v>159</v>
      </c>
      <c r="D35" s="21">
        <v>38163</v>
      </c>
      <c r="E35" s="7">
        <v>80</v>
      </c>
      <c r="F35" s="7">
        <v>80</v>
      </c>
      <c r="G35" s="7">
        <v>77</v>
      </c>
      <c r="H35" s="7">
        <v>77</v>
      </c>
      <c r="I35" s="14" t="str">
        <f t="shared" si="0"/>
        <v>Khá</v>
      </c>
      <c r="J35" s="7">
        <v>77</v>
      </c>
      <c r="K35" s="14" t="str">
        <f t="shared" si="1"/>
        <v>Khá</v>
      </c>
    </row>
    <row r="36" spans="1:11" ht="15" x14ac:dyDescent="0.25">
      <c r="A36" s="22">
        <v>24</v>
      </c>
      <c r="B36" s="19" t="s">
        <v>205</v>
      </c>
      <c r="C36" s="20" t="s">
        <v>206</v>
      </c>
      <c r="D36" s="21">
        <v>37998</v>
      </c>
      <c r="E36" s="7">
        <v>84</v>
      </c>
      <c r="F36" s="7">
        <v>84</v>
      </c>
      <c r="G36" s="7">
        <v>84</v>
      </c>
      <c r="H36" s="7">
        <v>84</v>
      </c>
      <c r="I36" s="14" t="str">
        <f t="shared" si="0"/>
        <v>Tốt</v>
      </c>
      <c r="J36" s="7">
        <v>84</v>
      </c>
      <c r="K36" s="14" t="str">
        <f t="shared" si="1"/>
        <v>Tốt</v>
      </c>
    </row>
    <row r="37" spans="1:11" ht="15" x14ac:dyDescent="0.25">
      <c r="A37" s="22">
        <v>25</v>
      </c>
      <c r="B37" s="19" t="s">
        <v>136</v>
      </c>
      <c r="C37" s="20" t="s">
        <v>137</v>
      </c>
      <c r="D37" s="21">
        <v>38225</v>
      </c>
      <c r="E37" s="7">
        <v>82</v>
      </c>
      <c r="F37" s="7">
        <v>82</v>
      </c>
      <c r="G37" s="7">
        <v>82</v>
      </c>
      <c r="H37" s="7">
        <v>82</v>
      </c>
      <c r="I37" s="14" t="str">
        <f t="shared" si="0"/>
        <v>Tốt</v>
      </c>
      <c r="J37" s="7">
        <v>82</v>
      </c>
      <c r="K37" s="14" t="str">
        <f t="shared" si="1"/>
        <v>Tốt</v>
      </c>
    </row>
    <row r="38" spans="1:11" ht="15" x14ac:dyDescent="0.25">
      <c r="A38" s="22">
        <v>26</v>
      </c>
      <c r="B38" s="19" t="s">
        <v>261</v>
      </c>
      <c r="C38" s="20" t="s">
        <v>262</v>
      </c>
      <c r="D38" s="21">
        <v>37883</v>
      </c>
      <c r="E38" s="7">
        <v>100</v>
      </c>
      <c r="F38" s="7">
        <v>100</v>
      </c>
      <c r="G38" s="7">
        <v>100</v>
      </c>
      <c r="H38" s="7">
        <v>100</v>
      </c>
      <c r="I38" s="14" t="str">
        <f t="shared" si="0"/>
        <v>Xuất sắc</v>
      </c>
      <c r="J38" s="7">
        <v>100</v>
      </c>
      <c r="K38" s="14" t="str">
        <f t="shared" si="1"/>
        <v>Xuất sắc</v>
      </c>
    </row>
    <row r="39" spans="1:11" ht="15" x14ac:dyDescent="0.25">
      <c r="A39" s="22">
        <v>27</v>
      </c>
      <c r="B39" s="19" t="s">
        <v>132</v>
      </c>
      <c r="C39" s="20" t="s">
        <v>133</v>
      </c>
      <c r="D39" s="21">
        <v>38278</v>
      </c>
      <c r="E39" s="7">
        <v>70</v>
      </c>
      <c r="F39" s="7">
        <v>70</v>
      </c>
      <c r="G39" s="7">
        <v>67</v>
      </c>
      <c r="H39" s="7">
        <v>67</v>
      </c>
      <c r="I39" s="14" t="str">
        <f t="shared" si="0"/>
        <v>Khá</v>
      </c>
      <c r="J39" s="7">
        <v>67</v>
      </c>
      <c r="K39" s="14" t="str">
        <f t="shared" si="1"/>
        <v>Khá</v>
      </c>
    </row>
    <row r="40" spans="1:11" ht="15" x14ac:dyDescent="0.25">
      <c r="A40" s="22">
        <v>28</v>
      </c>
      <c r="B40" s="19" t="s">
        <v>196</v>
      </c>
      <c r="C40" s="20" t="s">
        <v>197</v>
      </c>
      <c r="D40" s="21">
        <v>38217</v>
      </c>
      <c r="E40" s="7">
        <v>85</v>
      </c>
      <c r="F40" s="7">
        <v>85</v>
      </c>
      <c r="G40" s="7">
        <v>85</v>
      </c>
      <c r="H40" s="7">
        <v>85</v>
      </c>
      <c r="I40" s="14" t="str">
        <f t="shared" si="0"/>
        <v>Tốt</v>
      </c>
      <c r="J40" s="7">
        <v>85</v>
      </c>
      <c r="K40" s="14" t="str">
        <f t="shared" si="1"/>
        <v>Tốt</v>
      </c>
    </row>
    <row r="41" spans="1:11" ht="15" x14ac:dyDescent="0.25">
      <c r="A41" s="22">
        <v>29</v>
      </c>
      <c r="B41" s="19" t="s">
        <v>233</v>
      </c>
      <c r="C41" s="20" t="s">
        <v>234</v>
      </c>
      <c r="D41" s="21">
        <v>38032</v>
      </c>
      <c r="E41" s="7">
        <v>82</v>
      </c>
      <c r="F41" s="7">
        <v>82</v>
      </c>
      <c r="G41" s="7">
        <v>82</v>
      </c>
      <c r="H41" s="7">
        <v>82</v>
      </c>
      <c r="I41" s="14" t="str">
        <f t="shared" si="0"/>
        <v>Tốt</v>
      </c>
      <c r="J41" s="7">
        <v>82</v>
      </c>
      <c r="K41" s="14" t="str">
        <f t="shared" si="1"/>
        <v>Tốt</v>
      </c>
    </row>
    <row r="42" spans="1:11" ht="15" x14ac:dyDescent="0.25">
      <c r="A42" s="22">
        <v>30</v>
      </c>
      <c r="B42" s="19" t="s">
        <v>247</v>
      </c>
      <c r="C42" s="20" t="s">
        <v>248</v>
      </c>
      <c r="D42" s="21">
        <v>38212</v>
      </c>
      <c r="E42" s="7">
        <v>82</v>
      </c>
      <c r="F42" s="7">
        <v>82</v>
      </c>
      <c r="G42" s="7">
        <v>82</v>
      </c>
      <c r="H42" s="7">
        <v>82</v>
      </c>
      <c r="I42" s="14" t="str">
        <f t="shared" si="0"/>
        <v>Tốt</v>
      </c>
      <c r="J42" s="7">
        <v>82</v>
      </c>
      <c r="K42" s="14" t="str">
        <f t="shared" si="1"/>
        <v>Tốt</v>
      </c>
    </row>
    <row r="43" spans="1:11" ht="15" x14ac:dyDescent="0.25">
      <c r="A43" s="22">
        <v>31</v>
      </c>
      <c r="B43" s="19" t="s">
        <v>207</v>
      </c>
      <c r="C43" s="20" t="s">
        <v>208</v>
      </c>
      <c r="D43" s="21">
        <v>38274</v>
      </c>
      <c r="E43" s="7">
        <v>80</v>
      </c>
      <c r="F43" s="7">
        <v>80</v>
      </c>
      <c r="G43" s="7">
        <v>80</v>
      </c>
      <c r="H43" s="7">
        <v>80</v>
      </c>
      <c r="I43" s="14" t="str">
        <f t="shared" si="0"/>
        <v>Tốt</v>
      </c>
      <c r="J43" s="7">
        <v>80</v>
      </c>
      <c r="K43" s="14" t="str">
        <f t="shared" si="1"/>
        <v>Tốt</v>
      </c>
    </row>
    <row r="44" spans="1:11" ht="15" x14ac:dyDescent="0.25">
      <c r="A44" s="22">
        <v>32</v>
      </c>
      <c r="B44" s="19" t="s">
        <v>182</v>
      </c>
      <c r="C44" s="20" t="s">
        <v>183</v>
      </c>
      <c r="D44" s="21">
        <v>38259</v>
      </c>
      <c r="E44" s="7">
        <v>75</v>
      </c>
      <c r="F44" s="7">
        <v>75</v>
      </c>
      <c r="G44" s="7">
        <v>75</v>
      </c>
      <c r="H44" s="7">
        <v>75</v>
      </c>
      <c r="I44" s="14" t="str">
        <f t="shared" si="0"/>
        <v>Khá</v>
      </c>
      <c r="J44" s="7">
        <v>75</v>
      </c>
      <c r="K44" s="14" t="str">
        <f t="shared" si="1"/>
        <v>Khá</v>
      </c>
    </row>
    <row r="45" spans="1:11" ht="15" x14ac:dyDescent="0.25">
      <c r="A45" s="22">
        <v>33</v>
      </c>
      <c r="B45" s="19" t="s">
        <v>257</v>
      </c>
      <c r="C45" s="20" t="s">
        <v>258</v>
      </c>
      <c r="D45" s="21">
        <v>37919</v>
      </c>
      <c r="E45" s="7">
        <v>100</v>
      </c>
      <c r="F45" s="7">
        <v>100</v>
      </c>
      <c r="G45" s="7">
        <v>100</v>
      </c>
      <c r="H45" s="7">
        <v>100</v>
      </c>
      <c r="I45" s="14" t="str">
        <f t="shared" ref="I45:I76" si="2">IF(H45&gt;=90,"Xuất sắc",IF(H45&gt;=80,"Tốt", IF(H45&gt;=65,"Khá",IF(H45&gt;=50,"Trung bình", IF(H45&gt;=35, "Yếu", "Kém")))))</f>
        <v>Xuất sắc</v>
      </c>
      <c r="J45" s="7">
        <v>100</v>
      </c>
      <c r="K45" s="14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5" x14ac:dyDescent="0.25">
      <c r="A46" s="22">
        <v>34</v>
      </c>
      <c r="B46" s="19" t="s">
        <v>154</v>
      </c>
      <c r="C46" s="20" t="s">
        <v>155</v>
      </c>
      <c r="D46" s="21">
        <v>37817</v>
      </c>
      <c r="E46" s="7">
        <v>90</v>
      </c>
      <c r="F46" s="7">
        <v>90</v>
      </c>
      <c r="G46" s="7">
        <v>90</v>
      </c>
      <c r="H46" s="7">
        <v>90</v>
      </c>
      <c r="I46" s="14" t="str">
        <f t="shared" si="2"/>
        <v>Xuất sắc</v>
      </c>
      <c r="J46" s="7">
        <v>90</v>
      </c>
      <c r="K46" s="14" t="str">
        <f t="shared" si="3"/>
        <v>Xuất sắc</v>
      </c>
    </row>
    <row r="47" spans="1:11" ht="15" x14ac:dyDescent="0.25">
      <c r="A47" s="22">
        <v>35</v>
      </c>
      <c r="B47" s="19" t="s">
        <v>251</v>
      </c>
      <c r="C47" s="20" t="s">
        <v>252</v>
      </c>
      <c r="D47" s="21">
        <v>38000</v>
      </c>
      <c r="E47" s="7">
        <v>70</v>
      </c>
      <c r="F47" s="7">
        <v>80</v>
      </c>
      <c r="G47" s="7">
        <v>80</v>
      </c>
      <c r="H47" s="7">
        <v>80</v>
      </c>
      <c r="I47" s="14" t="str">
        <f t="shared" si="2"/>
        <v>Tốt</v>
      </c>
      <c r="J47" s="7">
        <v>80</v>
      </c>
      <c r="K47" s="14" t="str">
        <f t="shared" si="3"/>
        <v>Tốt</v>
      </c>
    </row>
    <row r="48" spans="1:11" ht="15" x14ac:dyDescent="0.25">
      <c r="A48" s="22">
        <v>36</v>
      </c>
      <c r="B48" s="19" t="s">
        <v>152</v>
      </c>
      <c r="C48" s="20" t="s">
        <v>153</v>
      </c>
      <c r="D48" s="21">
        <v>38021</v>
      </c>
      <c r="E48" s="7">
        <v>85</v>
      </c>
      <c r="F48" s="7">
        <v>85</v>
      </c>
      <c r="G48" s="7">
        <v>85</v>
      </c>
      <c r="H48" s="7">
        <v>85</v>
      </c>
      <c r="I48" s="14" t="str">
        <f t="shared" si="2"/>
        <v>Tốt</v>
      </c>
      <c r="J48" s="7">
        <v>85</v>
      </c>
      <c r="K48" s="14" t="str">
        <f t="shared" si="3"/>
        <v>Tốt</v>
      </c>
    </row>
    <row r="49" spans="1:11" ht="15" x14ac:dyDescent="0.25">
      <c r="A49" s="22">
        <v>37</v>
      </c>
      <c r="B49" s="19" t="s">
        <v>142</v>
      </c>
      <c r="C49" s="20" t="s">
        <v>143</v>
      </c>
      <c r="D49" s="21">
        <v>38282</v>
      </c>
      <c r="E49" s="7">
        <v>74</v>
      </c>
      <c r="F49" s="7">
        <v>84</v>
      </c>
      <c r="G49" s="7">
        <v>84</v>
      </c>
      <c r="H49" s="7">
        <v>84</v>
      </c>
      <c r="I49" s="14" t="str">
        <f t="shared" si="2"/>
        <v>Tốt</v>
      </c>
      <c r="J49" s="7">
        <v>84</v>
      </c>
      <c r="K49" s="14" t="str">
        <f t="shared" si="3"/>
        <v>Tốt</v>
      </c>
    </row>
    <row r="50" spans="1:11" ht="15" x14ac:dyDescent="0.25">
      <c r="A50" s="22">
        <v>38</v>
      </c>
      <c r="B50" s="19" t="s">
        <v>150</v>
      </c>
      <c r="C50" s="20" t="s">
        <v>151</v>
      </c>
      <c r="D50" s="21">
        <v>38150</v>
      </c>
      <c r="E50" s="7">
        <v>96</v>
      </c>
      <c r="F50" s="7">
        <v>96</v>
      </c>
      <c r="G50" s="7">
        <v>96</v>
      </c>
      <c r="H50" s="7">
        <v>96</v>
      </c>
      <c r="I50" s="14" t="str">
        <f t="shared" si="2"/>
        <v>Xuất sắc</v>
      </c>
      <c r="J50" s="7">
        <v>96</v>
      </c>
      <c r="K50" s="14" t="str">
        <f t="shared" si="3"/>
        <v>Xuất sắc</v>
      </c>
    </row>
    <row r="51" spans="1:11" ht="15" x14ac:dyDescent="0.25">
      <c r="A51" s="22">
        <v>39</v>
      </c>
      <c r="B51" s="19" t="s">
        <v>160</v>
      </c>
      <c r="C51" s="20" t="s">
        <v>161</v>
      </c>
      <c r="D51" s="21">
        <v>38103</v>
      </c>
      <c r="E51" s="7">
        <v>82</v>
      </c>
      <c r="F51" s="7">
        <v>82</v>
      </c>
      <c r="G51" s="7">
        <v>82</v>
      </c>
      <c r="H51" s="7">
        <v>82</v>
      </c>
      <c r="I51" s="14" t="str">
        <f t="shared" si="2"/>
        <v>Tốt</v>
      </c>
      <c r="J51" s="7">
        <v>82</v>
      </c>
      <c r="K51" s="14" t="str">
        <f t="shared" si="3"/>
        <v>Tốt</v>
      </c>
    </row>
    <row r="52" spans="1:11" ht="15" x14ac:dyDescent="0.25">
      <c r="A52" s="22">
        <v>40</v>
      </c>
      <c r="B52" s="19" t="s">
        <v>168</v>
      </c>
      <c r="C52" s="20" t="s">
        <v>169</v>
      </c>
      <c r="D52" s="21">
        <v>38283</v>
      </c>
      <c r="E52" s="7">
        <v>89</v>
      </c>
      <c r="F52" s="7">
        <v>89</v>
      </c>
      <c r="G52" s="7">
        <v>89</v>
      </c>
      <c r="H52" s="7">
        <v>89</v>
      </c>
      <c r="I52" s="14" t="str">
        <f t="shared" si="2"/>
        <v>Tốt</v>
      </c>
      <c r="J52" s="7">
        <v>89</v>
      </c>
      <c r="K52" s="14" t="str">
        <f t="shared" si="3"/>
        <v>Tốt</v>
      </c>
    </row>
    <row r="53" spans="1:11" ht="15" x14ac:dyDescent="0.25">
      <c r="A53" s="22">
        <v>41</v>
      </c>
      <c r="B53" s="19" t="s">
        <v>176</v>
      </c>
      <c r="C53" s="20" t="s">
        <v>177</v>
      </c>
      <c r="D53" s="21">
        <v>38321</v>
      </c>
      <c r="E53" s="7">
        <v>72</v>
      </c>
      <c r="F53" s="7">
        <v>82</v>
      </c>
      <c r="G53" s="7">
        <v>82</v>
      </c>
      <c r="H53" s="7">
        <v>82</v>
      </c>
      <c r="I53" s="14" t="str">
        <f t="shared" si="2"/>
        <v>Tốt</v>
      </c>
      <c r="J53" s="7">
        <v>82</v>
      </c>
      <c r="K53" s="14" t="str">
        <f t="shared" si="3"/>
        <v>Tốt</v>
      </c>
    </row>
    <row r="54" spans="1:11" ht="15" x14ac:dyDescent="0.25">
      <c r="A54" s="22">
        <v>42</v>
      </c>
      <c r="B54" s="19" t="s">
        <v>249</v>
      </c>
      <c r="C54" s="20" t="s">
        <v>250</v>
      </c>
      <c r="D54" s="21">
        <v>38342</v>
      </c>
      <c r="E54" s="7">
        <v>70</v>
      </c>
      <c r="F54" s="7">
        <v>80</v>
      </c>
      <c r="G54" s="7">
        <v>80</v>
      </c>
      <c r="H54" s="7">
        <v>80</v>
      </c>
      <c r="I54" s="14" t="str">
        <f t="shared" si="2"/>
        <v>Tốt</v>
      </c>
      <c r="J54" s="7">
        <v>80</v>
      </c>
      <c r="K54" s="14" t="str">
        <f t="shared" si="3"/>
        <v>Tốt</v>
      </c>
    </row>
    <row r="55" spans="1:11" ht="15" x14ac:dyDescent="0.25">
      <c r="A55" s="22">
        <v>43</v>
      </c>
      <c r="B55" s="19" t="s">
        <v>241</v>
      </c>
      <c r="C55" s="20" t="s">
        <v>242</v>
      </c>
      <c r="D55" s="21">
        <v>38189</v>
      </c>
      <c r="E55" s="7">
        <v>82</v>
      </c>
      <c r="F55" s="7">
        <v>82</v>
      </c>
      <c r="G55" s="7">
        <v>82</v>
      </c>
      <c r="H55" s="7">
        <v>82</v>
      </c>
      <c r="I55" s="14" t="str">
        <f t="shared" si="2"/>
        <v>Tốt</v>
      </c>
      <c r="J55" s="7">
        <v>82</v>
      </c>
      <c r="K55" s="14" t="str">
        <f t="shared" si="3"/>
        <v>Tốt</v>
      </c>
    </row>
    <row r="56" spans="1:11" ht="15" x14ac:dyDescent="0.25">
      <c r="A56" s="22">
        <v>44</v>
      </c>
      <c r="B56" s="19" t="s">
        <v>245</v>
      </c>
      <c r="C56" s="20" t="s">
        <v>246</v>
      </c>
      <c r="D56" s="21">
        <v>37859</v>
      </c>
      <c r="E56" s="7">
        <v>80</v>
      </c>
      <c r="F56" s="7">
        <v>90</v>
      </c>
      <c r="G56" s="7">
        <v>90</v>
      </c>
      <c r="H56" s="7">
        <v>90</v>
      </c>
      <c r="I56" s="14" t="str">
        <f t="shared" si="2"/>
        <v>Xuất sắc</v>
      </c>
      <c r="J56" s="7">
        <v>90</v>
      </c>
      <c r="K56" s="14" t="str">
        <f t="shared" si="3"/>
        <v>Xuất sắc</v>
      </c>
    </row>
    <row r="57" spans="1:11" ht="15" x14ac:dyDescent="0.25">
      <c r="A57" s="22">
        <v>45</v>
      </c>
      <c r="B57" s="19" t="s">
        <v>201</v>
      </c>
      <c r="C57" s="20" t="s">
        <v>202</v>
      </c>
      <c r="D57" s="21">
        <v>38037</v>
      </c>
      <c r="E57" s="7">
        <v>75</v>
      </c>
      <c r="F57" s="7">
        <v>75</v>
      </c>
      <c r="G57" s="7">
        <v>75</v>
      </c>
      <c r="H57" s="7">
        <v>75</v>
      </c>
      <c r="I57" s="14" t="str">
        <f t="shared" si="2"/>
        <v>Khá</v>
      </c>
      <c r="J57" s="7">
        <v>75</v>
      </c>
      <c r="K57" s="14" t="str">
        <f t="shared" si="3"/>
        <v>Khá</v>
      </c>
    </row>
    <row r="58" spans="1:11" ht="15" x14ac:dyDescent="0.25">
      <c r="A58" s="22">
        <v>46</v>
      </c>
      <c r="B58" s="19" t="s">
        <v>213</v>
      </c>
      <c r="C58" s="20" t="s">
        <v>214</v>
      </c>
      <c r="D58" s="21">
        <v>38177</v>
      </c>
      <c r="E58" s="7">
        <v>80</v>
      </c>
      <c r="F58" s="7">
        <v>80</v>
      </c>
      <c r="G58" s="7">
        <v>80</v>
      </c>
      <c r="H58" s="7">
        <v>80</v>
      </c>
      <c r="I58" s="14" t="str">
        <f t="shared" si="2"/>
        <v>Tốt</v>
      </c>
      <c r="J58" s="7">
        <v>80</v>
      </c>
      <c r="K58" s="14" t="str">
        <f t="shared" si="3"/>
        <v>Tốt</v>
      </c>
    </row>
    <row r="59" spans="1:11" ht="15" x14ac:dyDescent="0.25">
      <c r="A59" s="22">
        <v>47</v>
      </c>
      <c r="B59" s="19" t="s">
        <v>219</v>
      </c>
      <c r="C59" s="20" t="s">
        <v>220</v>
      </c>
      <c r="D59" s="21">
        <v>38265</v>
      </c>
      <c r="E59" s="7">
        <v>92</v>
      </c>
      <c r="F59" s="7">
        <v>92</v>
      </c>
      <c r="G59" s="7">
        <v>92</v>
      </c>
      <c r="H59" s="7">
        <v>92</v>
      </c>
      <c r="I59" s="14" t="str">
        <f t="shared" si="2"/>
        <v>Xuất sắc</v>
      </c>
      <c r="J59" s="7">
        <v>92</v>
      </c>
      <c r="K59" s="14" t="str">
        <f t="shared" si="3"/>
        <v>Xuất sắc</v>
      </c>
    </row>
    <row r="60" spans="1:11" ht="15" x14ac:dyDescent="0.25">
      <c r="A60" s="22">
        <v>48</v>
      </c>
      <c r="B60" s="19" t="s">
        <v>265</v>
      </c>
      <c r="C60" s="20" t="s">
        <v>266</v>
      </c>
      <c r="D60" s="21">
        <v>38339</v>
      </c>
      <c r="E60" s="7">
        <v>90</v>
      </c>
      <c r="F60" s="7">
        <v>90</v>
      </c>
      <c r="G60" s="7">
        <v>90</v>
      </c>
      <c r="H60" s="7">
        <v>90</v>
      </c>
      <c r="I60" s="14" t="str">
        <f t="shared" si="2"/>
        <v>Xuất sắc</v>
      </c>
      <c r="J60" s="7">
        <v>90</v>
      </c>
      <c r="K60" s="14" t="str">
        <f t="shared" si="3"/>
        <v>Xuất sắc</v>
      </c>
    </row>
    <row r="61" spans="1:11" ht="15" x14ac:dyDescent="0.25">
      <c r="A61" s="22">
        <v>49</v>
      </c>
      <c r="B61" s="19" t="s">
        <v>267</v>
      </c>
      <c r="C61" s="20" t="s">
        <v>268</v>
      </c>
      <c r="D61" s="21">
        <v>38008</v>
      </c>
      <c r="E61" s="7">
        <v>92</v>
      </c>
      <c r="F61" s="7">
        <v>92</v>
      </c>
      <c r="G61" s="7">
        <v>92</v>
      </c>
      <c r="H61" s="7">
        <v>92</v>
      </c>
      <c r="I61" s="14" t="str">
        <f t="shared" si="2"/>
        <v>Xuất sắc</v>
      </c>
      <c r="J61" s="7">
        <v>92</v>
      </c>
      <c r="K61" s="14" t="str">
        <f t="shared" si="3"/>
        <v>Xuất sắc</v>
      </c>
    </row>
    <row r="62" spans="1:11" ht="15" x14ac:dyDescent="0.25">
      <c r="A62" s="22">
        <v>50</v>
      </c>
      <c r="B62" s="19" t="s">
        <v>188</v>
      </c>
      <c r="C62" s="20" t="s">
        <v>189</v>
      </c>
      <c r="D62" s="21">
        <v>38247</v>
      </c>
      <c r="E62" s="7">
        <v>80</v>
      </c>
      <c r="F62" s="7">
        <v>80</v>
      </c>
      <c r="G62" s="7">
        <v>80</v>
      </c>
      <c r="H62" s="7">
        <v>80</v>
      </c>
      <c r="I62" s="14" t="str">
        <f t="shared" si="2"/>
        <v>Tốt</v>
      </c>
      <c r="J62" s="7">
        <v>80</v>
      </c>
      <c r="K62" s="14" t="str">
        <f t="shared" si="3"/>
        <v>Tốt</v>
      </c>
    </row>
    <row r="63" spans="1:11" ht="15" x14ac:dyDescent="0.25">
      <c r="A63" s="22">
        <v>51</v>
      </c>
      <c r="B63" s="19" t="s">
        <v>255</v>
      </c>
      <c r="C63" s="20" t="s">
        <v>256</v>
      </c>
      <c r="D63" s="21">
        <v>38068</v>
      </c>
      <c r="E63" s="7">
        <v>80</v>
      </c>
      <c r="F63" s="7">
        <v>80</v>
      </c>
      <c r="G63" s="7">
        <v>80</v>
      </c>
      <c r="H63" s="7">
        <v>80</v>
      </c>
      <c r="I63" s="14" t="str">
        <f t="shared" si="2"/>
        <v>Tốt</v>
      </c>
      <c r="J63" s="7">
        <v>80</v>
      </c>
      <c r="K63" s="14" t="str">
        <f t="shared" si="3"/>
        <v>Tốt</v>
      </c>
    </row>
    <row r="64" spans="1:11" ht="15" x14ac:dyDescent="0.25">
      <c r="A64" s="22">
        <v>52</v>
      </c>
      <c r="B64" s="19" t="s">
        <v>164</v>
      </c>
      <c r="C64" s="20" t="s">
        <v>165</v>
      </c>
      <c r="D64" s="21">
        <v>38212</v>
      </c>
      <c r="E64" s="7">
        <v>82</v>
      </c>
      <c r="F64" s="7">
        <v>92</v>
      </c>
      <c r="G64" s="7">
        <v>92</v>
      </c>
      <c r="H64" s="7">
        <v>92</v>
      </c>
      <c r="I64" s="14" t="str">
        <f t="shared" si="2"/>
        <v>Xuất sắc</v>
      </c>
      <c r="J64" s="7">
        <v>92</v>
      </c>
      <c r="K64" s="14" t="str">
        <f t="shared" si="3"/>
        <v>Xuất sắc</v>
      </c>
    </row>
    <row r="65" spans="1:11" ht="15" x14ac:dyDescent="0.25">
      <c r="A65" s="22">
        <v>53</v>
      </c>
      <c r="B65" s="19" t="s">
        <v>243</v>
      </c>
      <c r="C65" s="20" t="s">
        <v>244</v>
      </c>
      <c r="D65" s="21">
        <v>38209</v>
      </c>
      <c r="E65" s="7">
        <v>90</v>
      </c>
      <c r="F65" s="7">
        <v>90</v>
      </c>
      <c r="G65" s="7">
        <v>90</v>
      </c>
      <c r="H65" s="7">
        <v>90</v>
      </c>
      <c r="I65" s="14" t="str">
        <f t="shared" si="2"/>
        <v>Xuất sắc</v>
      </c>
      <c r="J65" s="7">
        <v>90</v>
      </c>
      <c r="K65" s="14" t="str">
        <f t="shared" si="3"/>
        <v>Xuất sắc</v>
      </c>
    </row>
    <row r="66" spans="1:11" ht="15" x14ac:dyDescent="0.25">
      <c r="A66" s="22">
        <v>54</v>
      </c>
      <c r="B66" s="19" t="s">
        <v>186</v>
      </c>
      <c r="C66" s="20" t="s">
        <v>187</v>
      </c>
      <c r="D66" s="21">
        <v>38330</v>
      </c>
      <c r="E66" s="7">
        <v>84</v>
      </c>
      <c r="F66" s="7">
        <v>84</v>
      </c>
      <c r="G66" s="7">
        <v>81</v>
      </c>
      <c r="H66" s="7">
        <v>81</v>
      </c>
      <c r="I66" s="14" t="str">
        <f t="shared" si="2"/>
        <v>Tốt</v>
      </c>
      <c r="J66" s="7">
        <v>81</v>
      </c>
      <c r="K66" s="14" t="str">
        <f t="shared" si="3"/>
        <v>Tốt</v>
      </c>
    </row>
    <row r="67" spans="1:11" ht="15" x14ac:dyDescent="0.25">
      <c r="A67" s="22">
        <v>55</v>
      </c>
      <c r="B67" s="19" t="s">
        <v>225</v>
      </c>
      <c r="C67" s="20" t="s">
        <v>226</v>
      </c>
      <c r="D67" s="21">
        <v>38191</v>
      </c>
      <c r="E67" s="7">
        <v>80</v>
      </c>
      <c r="F67" s="7">
        <v>80</v>
      </c>
      <c r="G67" s="7">
        <v>80</v>
      </c>
      <c r="H67" s="7">
        <v>80</v>
      </c>
      <c r="I67" s="14" t="str">
        <f t="shared" si="2"/>
        <v>Tốt</v>
      </c>
      <c r="J67" s="7">
        <v>80</v>
      </c>
      <c r="K67" s="14" t="str">
        <f t="shared" si="3"/>
        <v>Tốt</v>
      </c>
    </row>
    <row r="68" spans="1:11" ht="15" x14ac:dyDescent="0.25">
      <c r="A68" s="22">
        <v>56</v>
      </c>
      <c r="B68" s="19" t="s">
        <v>253</v>
      </c>
      <c r="C68" s="20" t="s">
        <v>254</v>
      </c>
      <c r="D68" s="21">
        <v>38319</v>
      </c>
      <c r="E68" s="7">
        <v>90</v>
      </c>
      <c r="F68" s="7">
        <v>90</v>
      </c>
      <c r="G68" s="7">
        <v>90</v>
      </c>
      <c r="H68" s="7">
        <v>90</v>
      </c>
      <c r="I68" s="14" t="str">
        <f t="shared" si="2"/>
        <v>Xuất sắc</v>
      </c>
      <c r="J68" s="7">
        <v>90</v>
      </c>
      <c r="K68" s="14" t="str">
        <f t="shared" si="3"/>
        <v>Xuất sắc</v>
      </c>
    </row>
    <row r="69" spans="1:11" ht="15" x14ac:dyDescent="0.25">
      <c r="A69" s="22">
        <v>57</v>
      </c>
      <c r="B69" s="19" t="s">
        <v>174</v>
      </c>
      <c r="C69" s="20" t="s">
        <v>175</v>
      </c>
      <c r="D69" s="21">
        <v>38304</v>
      </c>
      <c r="E69" s="7">
        <v>70</v>
      </c>
      <c r="F69" s="7">
        <v>70</v>
      </c>
      <c r="G69" s="7">
        <v>70</v>
      </c>
      <c r="H69" s="7">
        <v>70</v>
      </c>
      <c r="I69" s="14" t="str">
        <f t="shared" si="2"/>
        <v>Khá</v>
      </c>
      <c r="J69" s="7">
        <v>70</v>
      </c>
      <c r="K69" s="14" t="str">
        <f t="shared" si="3"/>
        <v>Khá</v>
      </c>
    </row>
    <row r="70" spans="1:11" ht="15" x14ac:dyDescent="0.25">
      <c r="A70" s="22">
        <v>58</v>
      </c>
      <c r="B70" s="19" t="s">
        <v>235</v>
      </c>
      <c r="C70" s="20" t="s">
        <v>236</v>
      </c>
      <c r="D70" s="21">
        <v>38281</v>
      </c>
      <c r="E70" s="7">
        <v>80</v>
      </c>
      <c r="F70" s="7">
        <v>80</v>
      </c>
      <c r="G70" s="7">
        <v>80</v>
      </c>
      <c r="H70" s="7">
        <v>80</v>
      </c>
      <c r="I70" s="14" t="str">
        <f t="shared" si="2"/>
        <v>Tốt</v>
      </c>
      <c r="J70" s="7">
        <v>80</v>
      </c>
      <c r="K70" s="14" t="str">
        <f t="shared" si="3"/>
        <v>Tốt</v>
      </c>
    </row>
    <row r="71" spans="1:11" ht="15" x14ac:dyDescent="0.25">
      <c r="A71" s="22">
        <v>59</v>
      </c>
      <c r="B71" s="19" t="s">
        <v>209</v>
      </c>
      <c r="C71" s="20" t="s">
        <v>210</v>
      </c>
      <c r="D71" s="21">
        <v>37750</v>
      </c>
      <c r="E71" s="7">
        <v>92</v>
      </c>
      <c r="F71" s="7">
        <v>92</v>
      </c>
      <c r="G71" s="7">
        <v>92</v>
      </c>
      <c r="H71" s="7">
        <v>92</v>
      </c>
      <c r="I71" s="14" t="str">
        <f t="shared" si="2"/>
        <v>Xuất sắc</v>
      </c>
      <c r="J71" s="7">
        <v>92</v>
      </c>
      <c r="K71" s="14" t="str">
        <f t="shared" si="3"/>
        <v>Xuất sắc</v>
      </c>
    </row>
    <row r="72" spans="1:11" ht="15" x14ac:dyDescent="0.25">
      <c r="A72" s="22">
        <v>60</v>
      </c>
      <c r="B72" s="19" t="s">
        <v>178</v>
      </c>
      <c r="C72" s="20" t="s">
        <v>179</v>
      </c>
      <c r="D72" s="21">
        <v>38278</v>
      </c>
      <c r="E72" s="7">
        <v>80</v>
      </c>
      <c r="F72" s="7">
        <v>80</v>
      </c>
      <c r="G72" s="7">
        <v>77</v>
      </c>
      <c r="H72" s="7">
        <v>77</v>
      </c>
      <c r="I72" s="14" t="str">
        <f t="shared" si="2"/>
        <v>Khá</v>
      </c>
      <c r="J72" s="7">
        <v>77</v>
      </c>
      <c r="K72" s="14" t="str">
        <f t="shared" si="3"/>
        <v>Khá</v>
      </c>
    </row>
    <row r="73" spans="1:11" ht="15" x14ac:dyDescent="0.25">
      <c r="A73" s="22">
        <v>61</v>
      </c>
      <c r="B73" s="19" t="s">
        <v>198</v>
      </c>
      <c r="C73" s="20" t="s">
        <v>199</v>
      </c>
      <c r="D73" s="21">
        <v>37987</v>
      </c>
      <c r="E73" s="7">
        <v>96</v>
      </c>
      <c r="F73" s="7">
        <v>96</v>
      </c>
      <c r="G73" s="7">
        <v>96</v>
      </c>
      <c r="H73" s="7">
        <v>96</v>
      </c>
      <c r="I73" s="14" t="str">
        <f t="shared" si="2"/>
        <v>Xuất sắc</v>
      </c>
      <c r="J73" s="7">
        <v>96</v>
      </c>
      <c r="K73" s="14" t="str">
        <f t="shared" si="3"/>
        <v>Xuất sắc</v>
      </c>
    </row>
    <row r="74" spans="1:11" ht="15" x14ac:dyDescent="0.25">
      <c r="A74" s="22">
        <v>62</v>
      </c>
      <c r="B74" s="19" t="s">
        <v>194</v>
      </c>
      <c r="C74" s="20" t="s">
        <v>195</v>
      </c>
      <c r="D74" s="21">
        <v>38285</v>
      </c>
      <c r="E74" s="7">
        <v>82</v>
      </c>
      <c r="F74" s="7">
        <v>92</v>
      </c>
      <c r="G74" s="7">
        <v>92</v>
      </c>
      <c r="H74" s="7">
        <v>92</v>
      </c>
      <c r="I74" s="14" t="str">
        <f t="shared" si="2"/>
        <v>Xuất sắc</v>
      </c>
      <c r="J74" s="7">
        <v>92</v>
      </c>
      <c r="K74" s="14" t="str">
        <f t="shared" si="3"/>
        <v>Xuất sắc</v>
      </c>
    </row>
    <row r="75" spans="1:11" ht="15" x14ac:dyDescent="0.25">
      <c r="A75" s="22">
        <v>63</v>
      </c>
      <c r="B75" s="19" t="s">
        <v>215</v>
      </c>
      <c r="C75" s="20" t="s">
        <v>216</v>
      </c>
      <c r="D75" s="21">
        <v>38045</v>
      </c>
      <c r="E75" s="7">
        <v>80</v>
      </c>
      <c r="F75" s="7">
        <v>80</v>
      </c>
      <c r="G75" s="7">
        <v>80</v>
      </c>
      <c r="H75" s="7">
        <v>80</v>
      </c>
      <c r="I75" s="14" t="str">
        <f t="shared" si="2"/>
        <v>Tốt</v>
      </c>
      <c r="J75" s="7">
        <v>80</v>
      </c>
      <c r="K75" s="14" t="str">
        <f t="shared" si="3"/>
        <v>Tốt</v>
      </c>
    </row>
    <row r="76" spans="1:11" ht="15" x14ac:dyDescent="0.25">
      <c r="A76" s="22">
        <v>64</v>
      </c>
      <c r="B76" s="19" t="s">
        <v>184</v>
      </c>
      <c r="C76" s="20" t="s">
        <v>185</v>
      </c>
      <c r="D76" s="21">
        <v>37990</v>
      </c>
      <c r="E76" s="7">
        <v>80</v>
      </c>
      <c r="F76" s="7">
        <v>80</v>
      </c>
      <c r="G76" s="7">
        <v>80</v>
      </c>
      <c r="H76" s="7">
        <v>80</v>
      </c>
      <c r="I76" s="14" t="str">
        <f t="shared" si="2"/>
        <v>Tốt</v>
      </c>
      <c r="J76" s="7">
        <v>80</v>
      </c>
      <c r="K76" s="14" t="str">
        <f t="shared" si="3"/>
        <v>Tốt</v>
      </c>
    </row>
    <row r="77" spans="1:11" ht="15" x14ac:dyDescent="0.25">
      <c r="A77" s="22">
        <v>65</v>
      </c>
      <c r="B77" s="19" t="s">
        <v>239</v>
      </c>
      <c r="C77" s="20" t="s">
        <v>240</v>
      </c>
      <c r="D77" s="21">
        <v>37885</v>
      </c>
      <c r="E77" s="7">
        <v>80</v>
      </c>
      <c r="F77" s="7">
        <v>90</v>
      </c>
      <c r="G77" s="7">
        <v>90</v>
      </c>
      <c r="H77" s="7">
        <v>90</v>
      </c>
      <c r="I77" s="14" t="str">
        <f t="shared" ref="I77:I82" si="4">IF(H77&gt;=90,"Xuất sắc",IF(H77&gt;=80,"Tốt", IF(H77&gt;=65,"Khá",IF(H77&gt;=50,"Trung bình", IF(H77&gt;=35, "Yếu", "Kém")))))</f>
        <v>Xuất sắc</v>
      </c>
      <c r="J77" s="7">
        <v>90</v>
      </c>
      <c r="K77" s="14" t="str">
        <f t="shared" ref="K77:K82" si="5">IF(J77&gt;=90,"Xuất sắc",IF(J77&gt;=80,"Tốt", IF(J77&gt;=65,"Khá",IF(J77&gt;=50,"Trung bình", IF(J77&gt;=35, "Yếu", "Kém")))))</f>
        <v>Xuất sắc</v>
      </c>
    </row>
    <row r="78" spans="1:11" ht="15" x14ac:dyDescent="0.25">
      <c r="A78" s="22">
        <v>66</v>
      </c>
      <c r="B78" s="19" t="s">
        <v>134</v>
      </c>
      <c r="C78" s="20" t="s">
        <v>135</v>
      </c>
      <c r="D78" s="21">
        <v>38166</v>
      </c>
      <c r="E78" s="7">
        <v>70</v>
      </c>
      <c r="F78" s="7">
        <v>77</v>
      </c>
      <c r="G78" s="7">
        <v>70</v>
      </c>
      <c r="H78" s="7">
        <v>70</v>
      </c>
      <c r="I78" s="14" t="str">
        <f t="shared" si="4"/>
        <v>Khá</v>
      </c>
      <c r="J78" s="7">
        <v>70</v>
      </c>
      <c r="K78" s="14" t="str">
        <f t="shared" si="5"/>
        <v>Khá</v>
      </c>
    </row>
    <row r="79" spans="1:11" ht="15" x14ac:dyDescent="0.25">
      <c r="A79" s="22">
        <v>67</v>
      </c>
      <c r="B79" s="19" t="s">
        <v>223</v>
      </c>
      <c r="C79" s="20" t="s">
        <v>224</v>
      </c>
      <c r="D79" s="21">
        <v>38049</v>
      </c>
      <c r="E79" s="7">
        <v>84</v>
      </c>
      <c r="F79" s="7">
        <v>84</v>
      </c>
      <c r="G79" s="7">
        <v>84</v>
      </c>
      <c r="H79" s="7">
        <v>84</v>
      </c>
      <c r="I79" s="14" t="str">
        <f t="shared" si="4"/>
        <v>Tốt</v>
      </c>
      <c r="J79" s="7">
        <v>84</v>
      </c>
      <c r="K79" s="14" t="str">
        <f t="shared" si="5"/>
        <v>Tốt</v>
      </c>
    </row>
    <row r="80" spans="1:11" ht="15" x14ac:dyDescent="0.25">
      <c r="A80" s="22">
        <v>68</v>
      </c>
      <c r="B80" s="19" t="s">
        <v>203</v>
      </c>
      <c r="C80" s="20" t="s">
        <v>204</v>
      </c>
      <c r="D80" s="21">
        <v>36915</v>
      </c>
      <c r="E80" s="7">
        <v>78</v>
      </c>
      <c r="F80" s="7">
        <v>75</v>
      </c>
      <c r="G80" s="7">
        <v>75</v>
      </c>
      <c r="H80" s="7">
        <v>75</v>
      </c>
      <c r="I80" s="14" t="str">
        <f t="shared" si="4"/>
        <v>Khá</v>
      </c>
      <c r="J80" s="7">
        <v>75</v>
      </c>
      <c r="K80" s="14" t="str">
        <f t="shared" si="5"/>
        <v>Khá</v>
      </c>
    </row>
    <row r="81" spans="1:11" ht="15" x14ac:dyDescent="0.25">
      <c r="A81" s="22">
        <v>69</v>
      </c>
      <c r="B81" s="19" t="s">
        <v>156</v>
      </c>
      <c r="C81" s="20" t="s">
        <v>157</v>
      </c>
      <c r="D81" s="21">
        <v>37681</v>
      </c>
      <c r="E81" s="7">
        <v>80</v>
      </c>
      <c r="F81" s="7">
        <v>80</v>
      </c>
      <c r="G81" s="7">
        <v>80</v>
      </c>
      <c r="H81" s="7">
        <v>80</v>
      </c>
      <c r="I81" s="14" t="str">
        <f t="shared" si="4"/>
        <v>Tốt</v>
      </c>
      <c r="J81" s="7">
        <v>80</v>
      </c>
      <c r="K81" s="14" t="str">
        <f t="shared" si="5"/>
        <v>Tốt</v>
      </c>
    </row>
    <row r="82" spans="1:11" ht="15" x14ac:dyDescent="0.25">
      <c r="A82" s="22">
        <v>70</v>
      </c>
      <c r="B82" s="19" t="s">
        <v>144</v>
      </c>
      <c r="C82" s="20" t="s">
        <v>145</v>
      </c>
      <c r="D82" s="21">
        <v>38158</v>
      </c>
      <c r="E82" s="7">
        <v>70</v>
      </c>
      <c r="F82" s="7">
        <v>70</v>
      </c>
      <c r="G82" s="7">
        <v>70</v>
      </c>
      <c r="H82" s="7">
        <v>70</v>
      </c>
      <c r="I82" s="14" t="str">
        <f t="shared" si="4"/>
        <v>Khá</v>
      </c>
      <c r="J82" s="7">
        <v>70</v>
      </c>
      <c r="K82" s="14" t="str">
        <f t="shared" si="5"/>
        <v>Khá</v>
      </c>
    </row>
    <row r="84" spans="1:11" x14ac:dyDescent="0.2">
      <c r="A84" s="34" t="s">
        <v>269</v>
      </c>
      <c r="B84" s="34"/>
      <c r="C84" s="34"/>
    </row>
  </sheetData>
  <sortState xmlns:xlrd2="http://schemas.microsoft.com/office/spreadsheetml/2017/richdata2" ref="A13:K82">
    <sortCondition ref="B13:B82"/>
  </sortState>
  <mergeCells count="16">
    <mergeCell ref="A6:K6"/>
    <mergeCell ref="A84:C84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82">
    <cfRule type="duplicateValues" dxfId="9" priority="1"/>
    <cfRule type="duplicateValues" dxfId="8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B9DD-1553-42DB-904F-75FAF29CB324}">
  <dimension ref="A1:K91"/>
  <sheetViews>
    <sheetView topLeftCell="A5" workbookViewId="0">
      <selection activeCell="K79" sqref="K79"/>
    </sheetView>
  </sheetViews>
  <sheetFormatPr defaultColWidth="21.75" defaultRowHeight="14.25" x14ac:dyDescent="0.2"/>
  <cols>
    <col min="1" max="1" width="4.75" style="5" bestFit="1" customWidth="1"/>
    <col min="2" max="2" width="8.875" style="5" bestFit="1" customWidth="1"/>
    <col min="3" max="3" width="21" bestFit="1" customWidth="1"/>
    <col min="4" max="4" width="9.875" style="5" bestFit="1" customWidth="1"/>
    <col min="5" max="5" width="6.875" style="5" bestFit="1" customWidth="1"/>
    <col min="6" max="8" width="5.375" style="5" bestFit="1" customWidth="1"/>
    <col min="9" max="9" width="7.75" bestFit="1" customWidth="1"/>
    <col min="10" max="10" width="5.375" style="5" bestFit="1" customWidth="1"/>
    <col min="11" max="11" width="11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8"/>
    </row>
    <row r="5" spans="1:11" ht="19.5" x14ac:dyDescent="0.2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9.5" x14ac:dyDescent="0.2">
      <c r="A6" s="33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19.5" x14ac:dyDescent="0.2">
      <c r="A7" s="33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10" spans="1:11" ht="15.75" x14ac:dyDescent="0.2">
      <c r="A10" s="46" t="s">
        <v>5</v>
      </c>
      <c r="B10" s="47" t="s">
        <v>6</v>
      </c>
      <c r="C10" s="47" t="s">
        <v>7</v>
      </c>
      <c r="D10" s="47" t="s">
        <v>8</v>
      </c>
      <c r="E10" s="17" t="s">
        <v>9</v>
      </c>
      <c r="F10" s="17" t="s">
        <v>9</v>
      </c>
      <c r="G10" s="17" t="s">
        <v>9</v>
      </c>
      <c r="H10" s="47" t="s">
        <v>13</v>
      </c>
      <c r="I10" s="47"/>
      <c r="J10" s="47" t="s">
        <v>13</v>
      </c>
      <c r="K10" s="47"/>
    </row>
    <row r="11" spans="1:11" ht="31.5" customHeight="1" x14ac:dyDescent="0.2">
      <c r="A11" s="46"/>
      <c r="B11" s="47"/>
      <c r="C11" s="47"/>
      <c r="D11" s="47"/>
      <c r="E11" s="17" t="s">
        <v>10</v>
      </c>
      <c r="F11" s="17" t="s">
        <v>11</v>
      </c>
      <c r="G11" s="17" t="s">
        <v>12</v>
      </c>
      <c r="H11" s="47" t="s">
        <v>14</v>
      </c>
      <c r="I11" s="47"/>
      <c r="J11" s="47" t="s">
        <v>29</v>
      </c>
      <c r="K11" s="47"/>
    </row>
    <row r="12" spans="1:11" ht="15.75" x14ac:dyDescent="0.2">
      <c r="A12" s="46"/>
      <c r="B12" s="47"/>
      <c r="C12" s="47"/>
      <c r="D12" s="47"/>
      <c r="E12" s="18"/>
      <c r="F12" s="18"/>
      <c r="G12" s="18"/>
      <c r="H12" s="17" t="s">
        <v>9</v>
      </c>
      <c r="I12" s="17" t="s">
        <v>15</v>
      </c>
      <c r="J12" s="17" t="s">
        <v>9</v>
      </c>
      <c r="K12" s="17" t="s">
        <v>15</v>
      </c>
    </row>
    <row r="13" spans="1:11" ht="15" x14ac:dyDescent="0.25">
      <c r="A13" s="22">
        <v>1</v>
      </c>
      <c r="B13" s="19" t="s">
        <v>270</v>
      </c>
      <c r="C13" s="20" t="s">
        <v>271</v>
      </c>
      <c r="D13" s="21">
        <v>38674</v>
      </c>
      <c r="E13" s="7">
        <v>80</v>
      </c>
      <c r="F13" s="7">
        <v>80</v>
      </c>
      <c r="G13" s="7">
        <v>80</v>
      </c>
      <c r="H13" s="7">
        <v>80</v>
      </c>
      <c r="I13" s="14" t="str">
        <f t="shared" ref="I13:I76" si="0">IF(H13&gt;=90,"Xuất sắc",IF(H13&gt;=80,"Tốt", IF(H13&gt;=65,"Khá",IF(H13&gt;=50,"Trung bình", IF(H13&gt;=35, "Yếu", "Kém")))))</f>
        <v>Tốt</v>
      </c>
      <c r="J13" s="7">
        <v>80</v>
      </c>
      <c r="K13" s="14" t="str">
        <f t="shared" ref="K13:K76" si="1">IF(J13&gt;=90,"Xuất sắc",IF(J13&gt;=80,"Tốt", IF(J13&gt;=65,"Khá",IF(J13&gt;=50,"Trung bình", IF(J13&gt;=35, "Yếu", "Kém")))))</f>
        <v>Tốt</v>
      </c>
    </row>
    <row r="14" spans="1:11" ht="15" x14ac:dyDescent="0.25">
      <c r="A14" s="22">
        <v>2</v>
      </c>
      <c r="B14" s="19" t="s">
        <v>272</v>
      </c>
      <c r="C14" s="20" t="s">
        <v>273</v>
      </c>
      <c r="D14" s="21">
        <v>38377</v>
      </c>
      <c r="E14" s="7">
        <v>82</v>
      </c>
      <c r="F14" s="7">
        <v>82</v>
      </c>
      <c r="G14" s="7">
        <v>82</v>
      </c>
      <c r="H14" s="7">
        <v>82</v>
      </c>
      <c r="I14" s="14" t="str">
        <f t="shared" si="0"/>
        <v>Tốt</v>
      </c>
      <c r="J14" s="7">
        <v>82</v>
      </c>
      <c r="K14" s="14" t="str">
        <f t="shared" si="1"/>
        <v>Tốt</v>
      </c>
    </row>
    <row r="15" spans="1:11" ht="15" x14ac:dyDescent="0.25">
      <c r="A15" s="22">
        <v>3</v>
      </c>
      <c r="B15" s="19" t="s">
        <v>274</v>
      </c>
      <c r="C15" s="20" t="s">
        <v>275</v>
      </c>
      <c r="D15" s="21">
        <v>38457</v>
      </c>
      <c r="E15" s="7">
        <v>86</v>
      </c>
      <c r="F15" s="7">
        <v>86</v>
      </c>
      <c r="G15" s="7">
        <v>86</v>
      </c>
      <c r="H15" s="7">
        <v>86</v>
      </c>
      <c r="I15" s="14" t="str">
        <f t="shared" si="0"/>
        <v>Tốt</v>
      </c>
      <c r="J15" s="7">
        <v>86</v>
      </c>
      <c r="K15" s="14" t="str">
        <f t="shared" si="1"/>
        <v>Tốt</v>
      </c>
    </row>
    <row r="16" spans="1:11" ht="15" x14ac:dyDescent="0.25">
      <c r="A16" s="22">
        <v>4</v>
      </c>
      <c r="B16" s="19" t="s">
        <v>276</v>
      </c>
      <c r="C16" s="20" t="s">
        <v>277</v>
      </c>
      <c r="D16" s="21">
        <v>38566</v>
      </c>
      <c r="E16" s="7">
        <v>92</v>
      </c>
      <c r="F16" s="7">
        <v>100</v>
      </c>
      <c r="G16" s="7">
        <v>100</v>
      </c>
      <c r="H16" s="7">
        <v>100</v>
      </c>
      <c r="I16" s="14" t="str">
        <f t="shared" si="0"/>
        <v>Xuất sắc</v>
      </c>
      <c r="J16" s="7">
        <v>100</v>
      </c>
      <c r="K16" s="14" t="str">
        <f t="shared" si="1"/>
        <v>Xuất sắc</v>
      </c>
    </row>
    <row r="17" spans="1:11" ht="15" x14ac:dyDescent="0.25">
      <c r="A17" s="22">
        <v>5</v>
      </c>
      <c r="B17" s="19" t="s">
        <v>278</v>
      </c>
      <c r="C17" s="20" t="s">
        <v>279</v>
      </c>
      <c r="D17" s="21">
        <v>38713</v>
      </c>
      <c r="E17" s="7">
        <v>82</v>
      </c>
      <c r="F17" s="7">
        <v>82</v>
      </c>
      <c r="G17" s="7">
        <v>82</v>
      </c>
      <c r="H17" s="7">
        <v>82</v>
      </c>
      <c r="I17" s="14" t="str">
        <f t="shared" si="0"/>
        <v>Tốt</v>
      </c>
      <c r="J17" s="7">
        <v>82</v>
      </c>
      <c r="K17" s="14" t="str">
        <f t="shared" si="1"/>
        <v>Tốt</v>
      </c>
    </row>
    <row r="18" spans="1:11" ht="15" x14ac:dyDescent="0.25">
      <c r="A18" s="22">
        <v>6</v>
      </c>
      <c r="B18" s="19" t="s">
        <v>280</v>
      </c>
      <c r="C18" s="20" t="s">
        <v>281</v>
      </c>
      <c r="D18" s="21">
        <v>38624</v>
      </c>
      <c r="E18" s="7">
        <v>82</v>
      </c>
      <c r="F18" s="7">
        <v>79</v>
      </c>
      <c r="G18" s="7">
        <v>79</v>
      </c>
      <c r="H18" s="7">
        <v>79</v>
      </c>
      <c r="I18" s="14" t="str">
        <f t="shared" si="0"/>
        <v>Khá</v>
      </c>
      <c r="J18" s="7">
        <v>79</v>
      </c>
      <c r="K18" s="14" t="str">
        <f t="shared" si="1"/>
        <v>Khá</v>
      </c>
    </row>
    <row r="19" spans="1:11" ht="15" x14ac:dyDescent="0.25">
      <c r="A19" s="22">
        <v>7</v>
      </c>
      <c r="B19" s="19" t="s">
        <v>282</v>
      </c>
      <c r="C19" s="20" t="s">
        <v>283</v>
      </c>
      <c r="D19" s="21">
        <v>38436</v>
      </c>
      <c r="E19" s="7">
        <v>84</v>
      </c>
      <c r="F19" s="7">
        <v>84</v>
      </c>
      <c r="G19" s="7">
        <v>84</v>
      </c>
      <c r="H19" s="7">
        <v>84</v>
      </c>
      <c r="I19" s="14" t="str">
        <f t="shared" si="0"/>
        <v>Tốt</v>
      </c>
      <c r="J19" s="7">
        <v>84</v>
      </c>
      <c r="K19" s="14" t="str">
        <f t="shared" si="1"/>
        <v>Tốt</v>
      </c>
    </row>
    <row r="20" spans="1:11" ht="15" x14ac:dyDescent="0.25">
      <c r="A20" s="22">
        <v>8</v>
      </c>
      <c r="B20" s="19" t="s">
        <v>284</v>
      </c>
      <c r="C20" s="20" t="s">
        <v>285</v>
      </c>
      <c r="D20" s="21">
        <v>38658</v>
      </c>
      <c r="E20" s="7">
        <v>70</v>
      </c>
      <c r="F20" s="7">
        <v>80</v>
      </c>
      <c r="G20" s="7">
        <v>80</v>
      </c>
      <c r="H20" s="7">
        <v>80</v>
      </c>
      <c r="I20" s="14" t="str">
        <f t="shared" si="0"/>
        <v>Tốt</v>
      </c>
      <c r="J20" s="7">
        <v>80</v>
      </c>
      <c r="K20" s="14" t="str">
        <f t="shared" si="1"/>
        <v>Tốt</v>
      </c>
    </row>
    <row r="21" spans="1:11" ht="15" x14ac:dyDescent="0.25">
      <c r="A21" s="22">
        <v>9</v>
      </c>
      <c r="B21" s="19" t="s">
        <v>286</v>
      </c>
      <c r="C21" s="20" t="s">
        <v>287</v>
      </c>
      <c r="D21" s="21">
        <v>38395</v>
      </c>
      <c r="E21" s="7">
        <v>82</v>
      </c>
      <c r="F21" s="7">
        <v>79</v>
      </c>
      <c r="G21" s="7">
        <v>79</v>
      </c>
      <c r="H21" s="7">
        <v>79</v>
      </c>
      <c r="I21" s="14" t="str">
        <f t="shared" si="0"/>
        <v>Khá</v>
      </c>
      <c r="J21" s="7">
        <v>79</v>
      </c>
      <c r="K21" s="14" t="str">
        <f t="shared" si="1"/>
        <v>Khá</v>
      </c>
    </row>
    <row r="22" spans="1:11" ht="15" x14ac:dyDescent="0.25">
      <c r="A22" s="22">
        <v>10</v>
      </c>
      <c r="B22" s="19" t="s">
        <v>288</v>
      </c>
      <c r="C22" s="20" t="s">
        <v>289</v>
      </c>
      <c r="D22" s="21">
        <v>38485</v>
      </c>
      <c r="E22" s="7">
        <v>84</v>
      </c>
      <c r="F22" s="7">
        <v>84</v>
      </c>
      <c r="G22" s="7">
        <v>84</v>
      </c>
      <c r="H22" s="7">
        <v>84</v>
      </c>
      <c r="I22" s="14" t="str">
        <f t="shared" si="0"/>
        <v>Tốt</v>
      </c>
      <c r="J22" s="7">
        <v>84</v>
      </c>
      <c r="K22" s="14" t="str">
        <f t="shared" si="1"/>
        <v>Tốt</v>
      </c>
    </row>
    <row r="23" spans="1:11" ht="15" x14ac:dyDescent="0.25">
      <c r="A23" s="22">
        <v>11</v>
      </c>
      <c r="B23" s="19" t="s">
        <v>290</v>
      </c>
      <c r="C23" s="20" t="s">
        <v>291</v>
      </c>
      <c r="D23" s="21">
        <v>38608</v>
      </c>
      <c r="E23" s="7">
        <v>78</v>
      </c>
      <c r="F23" s="7">
        <v>80</v>
      </c>
      <c r="G23" s="7">
        <v>80</v>
      </c>
      <c r="H23" s="7">
        <v>80</v>
      </c>
      <c r="I23" s="14" t="str">
        <f t="shared" si="0"/>
        <v>Tốt</v>
      </c>
      <c r="J23" s="7">
        <v>80</v>
      </c>
      <c r="K23" s="14" t="str">
        <f t="shared" si="1"/>
        <v>Tốt</v>
      </c>
    </row>
    <row r="24" spans="1:11" ht="15" x14ac:dyDescent="0.25">
      <c r="A24" s="22">
        <v>12</v>
      </c>
      <c r="B24" s="19" t="s">
        <v>292</v>
      </c>
      <c r="C24" s="20" t="s">
        <v>293</v>
      </c>
      <c r="D24" s="21">
        <v>38696</v>
      </c>
      <c r="E24" s="7">
        <v>82</v>
      </c>
      <c r="F24" s="7">
        <v>82</v>
      </c>
      <c r="G24" s="7">
        <v>82</v>
      </c>
      <c r="H24" s="7">
        <v>82</v>
      </c>
      <c r="I24" s="14" t="str">
        <f t="shared" si="0"/>
        <v>Tốt</v>
      </c>
      <c r="J24" s="7">
        <v>82</v>
      </c>
      <c r="K24" s="14" t="str">
        <f t="shared" si="1"/>
        <v>Tốt</v>
      </c>
    </row>
    <row r="25" spans="1:11" ht="15" x14ac:dyDescent="0.25">
      <c r="A25" s="22">
        <v>13</v>
      </c>
      <c r="B25" s="19" t="s">
        <v>294</v>
      </c>
      <c r="C25" s="20" t="s">
        <v>295</v>
      </c>
      <c r="D25" s="21">
        <v>38411</v>
      </c>
      <c r="E25" s="7"/>
      <c r="F25" s="7"/>
      <c r="G25" s="7"/>
      <c r="H25" s="7"/>
      <c r="I25" s="14" t="str">
        <f t="shared" si="0"/>
        <v>Kém</v>
      </c>
      <c r="J25" s="7"/>
      <c r="K25" s="14" t="str">
        <f t="shared" si="1"/>
        <v>Kém</v>
      </c>
    </row>
    <row r="26" spans="1:11" ht="15" x14ac:dyDescent="0.25">
      <c r="A26" s="22">
        <v>14</v>
      </c>
      <c r="B26" s="19" t="s">
        <v>296</v>
      </c>
      <c r="C26" s="20" t="s">
        <v>297</v>
      </c>
      <c r="D26" s="21">
        <v>38641</v>
      </c>
      <c r="E26" s="7">
        <v>84</v>
      </c>
      <c r="F26" s="7">
        <v>84</v>
      </c>
      <c r="G26" s="7">
        <v>84</v>
      </c>
      <c r="H26" s="7">
        <v>84</v>
      </c>
      <c r="I26" s="14" t="str">
        <f t="shared" si="0"/>
        <v>Tốt</v>
      </c>
      <c r="J26" s="7">
        <v>84</v>
      </c>
      <c r="K26" s="14" t="str">
        <f t="shared" si="1"/>
        <v>Tốt</v>
      </c>
    </row>
    <row r="27" spans="1:11" ht="15" x14ac:dyDescent="0.25">
      <c r="A27" s="22">
        <v>15</v>
      </c>
      <c r="B27" s="19" t="s">
        <v>298</v>
      </c>
      <c r="C27" s="20" t="s">
        <v>299</v>
      </c>
      <c r="D27" s="21">
        <v>38369</v>
      </c>
      <c r="E27" s="7">
        <v>84</v>
      </c>
      <c r="F27" s="7">
        <v>84</v>
      </c>
      <c r="G27" s="7">
        <v>84</v>
      </c>
      <c r="H27" s="7">
        <v>84</v>
      </c>
      <c r="I27" s="14" t="str">
        <f t="shared" si="0"/>
        <v>Tốt</v>
      </c>
      <c r="J27" s="7">
        <v>84</v>
      </c>
      <c r="K27" s="14" t="str">
        <f t="shared" si="1"/>
        <v>Tốt</v>
      </c>
    </row>
    <row r="28" spans="1:11" ht="15" x14ac:dyDescent="0.25">
      <c r="A28" s="22">
        <v>16</v>
      </c>
      <c r="B28" s="19" t="s">
        <v>300</v>
      </c>
      <c r="C28" s="20" t="s">
        <v>301</v>
      </c>
      <c r="D28" s="21">
        <v>38676</v>
      </c>
      <c r="E28" s="7">
        <v>80</v>
      </c>
      <c r="F28" s="7">
        <v>80</v>
      </c>
      <c r="G28" s="7">
        <v>80</v>
      </c>
      <c r="H28" s="7">
        <v>80</v>
      </c>
      <c r="I28" s="14" t="str">
        <f t="shared" si="0"/>
        <v>Tốt</v>
      </c>
      <c r="J28" s="7">
        <v>80</v>
      </c>
      <c r="K28" s="14" t="str">
        <f t="shared" si="1"/>
        <v>Tốt</v>
      </c>
    </row>
    <row r="29" spans="1:11" ht="15" x14ac:dyDescent="0.25">
      <c r="A29" s="22">
        <v>17</v>
      </c>
      <c r="B29" s="19" t="s">
        <v>302</v>
      </c>
      <c r="C29" s="20" t="s">
        <v>303</v>
      </c>
      <c r="D29" s="21">
        <v>38671</v>
      </c>
      <c r="E29" s="7">
        <v>84</v>
      </c>
      <c r="F29" s="7">
        <v>81</v>
      </c>
      <c r="G29" s="7">
        <v>81</v>
      </c>
      <c r="H29" s="7">
        <v>81</v>
      </c>
      <c r="I29" s="14" t="str">
        <f t="shared" si="0"/>
        <v>Tốt</v>
      </c>
      <c r="J29" s="7">
        <v>81</v>
      </c>
      <c r="K29" s="14" t="str">
        <f t="shared" si="1"/>
        <v>Tốt</v>
      </c>
    </row>
    <row r="30" spans="1:11" ht="15" x14ac:dyDescent="0.25">
      <c r="A30" s="22">
        <v>18</v>
      </c>
      <c r="B30" s="19" t="s">
        <v>304</v>
      </c>
      <c r="C30" s="20" t="s">
        <v>305</v>
      </c>
      <c r="D30" s="21">
        <v>38410</v>
      </c>
      <c r="E30" s="7">
        <v>82</v>
      </c>
      <c r="F30" s="7">
        <v>94</v>
      </c>
      <c r="G30" s="7">
        <v>94</v>
      </c>
      <c r="H30" s="7">
        <v>94</v>
      </c>
      <c r="I30" s="14" t="str">
        <f t="shared" si="0"/>
        <v>Xuất sắc</v>
      </c>
      <c r="J30" s="7">
        <v>94</v>
      </c>
      <c r="K30" s="14" t="str">
        <f t="shared" si="1"/>
        <v>Xuất sắc</v>
      </c>
    </row>
    <row r="31" spans="1:11" ht="15" x14ac:dyDescent="0.25">
      <c r="A31" s="22">
        <v>19</v>
      </c>
      <c r="B31" s="19" t="s">
        <v>306</v>
      </c>
      <c r="C31" s="20" t="s">
        <v>307</v>
      </c>
      <c r="D31" s="21">
        <v>38688</v>
      </c>
      <c r="E31" s="7">
        <v>90</v>
      </c>
      <c r="F31" s="7">
        <v>90</v>
      </c>
      <c r="G31" s="7">
        <v>90</v>
      </c>
      <c r="H31" s="7">
        <v>90</v>
      </c>
      <c r="I31" s="14" t="str">
        <f t="shared" si="0"/>
        <v>Xuất sắc</v>
      </c>
      <c r="J31" s="7">
        <v>90</v>
      </c>
      <c r="K31" s="14" t="str">
        <f t="shared" si="1"/>
        <v>Xuất sắc</v>
      </c>
    </row>
    <row r="32" spans="1:11" ht="15" x14ac:dyDescent="0.25">
      <c r="A32" s="22">
        <v>20</v>
      </c>
      <c r="B32" s="19" t="s">
        <v>308</v>
      </c>
      <c r="C32" s="20" t="s">
        <v>309</v>
      </c>
      <c r="D32" s="21">
        <v>38480</v>
      </c>
      <c r="E32" s="7">
        <v>72</v>
      </c>
      <c r="F32" s="7">
        <v>80</v>
      </c>
      <c r="G32" s="7">
        <v>80</v>
      </c>
      <c r="H32" s="7">
        <v>80</v>
      </c>
      <c r="I32" s="14" t="str">
        <f t="shared" si="0"/>
        <v>Tốt</v>
      </c>
      <c r="J32" s="7">
        <v>80</v>
      </c>
      <c r="K32" s="14" t="str">
        <f t="shared" si="1"/>
        <v>Tốt</v>
      </c>
    </row>
    <row r="33" spans="1:11" ht="15" x14ac:dyDescent="0.25">
      <c r="A33" s="22">
        <v>21</v>
      </c>
      <c r="B33" s="19" t="s">
        <v>310</v>
      </c>
      <c r="C33" s="20" t="s">
        <v>66</v>
      </c>
      <c r="D33" s="21">
        <v>38402</v>
      </c>
      <c r="E33" s="7">
        <v>74</v>
      </c>
      <c r="F33" s="7">
        <v>74</v>
      </c>
      <c r="G33" s="7">
        <v>74</v>
      </c>
      <c r="H33" s="7">
        <v>74</v>
      </c>
      <c r="I33" s="14" t="str">
        <f t="shared" si="0"/>
        <v>Khá</v>
      </c>
      <c r="J33" s="7">
        <v>74</v>
      </c>
      <c r="K33" s="14" t="str">
        <f t="shared" si="1"/>
        <v>Khá</v>
      </c>
    </row>
    <row r="34" spans="1:11" ht="15" x14ac:dyDescent="0.25">
      <c r="A34" s="22">
        <v>22</v>
      </c>
      <c r="B34" s="19" t="s">
        <v>311</v>
      </c>
      <c r="C34" s="20" t="s">
        <v>312</v>
      </c>
      <c r="D34" s="21">
        <v>38523</v>
      </c>
      <c r="E34" s="7">
        <v>82</v>
      </c>
      <c r="F34" s="7">
        <v>82</v>
      </c>
      <c r="G34" s="7">
        <v>82</v>
      </c>
      <c r="H34" s="7">
        <v>82</v>
      </c>
      <c r="I34" s="14" t="str">
        <f t="shared" si="0"/>
        <v>Tốt</v>
      </c>
      <c r="J34" s="7">
        <v>82</v>
      </c>
      <c r="K34" s="14" t="str">
        <f t="shared" si="1"/>
        <v>Tốt</v>
      </c>
    </row>
    <row r="35" spans="1:11" ht="15" x14ac:dyDescent="0.25">
      <c r="A35" s="22">
        <v>23</v>
      </c>
      <c r="B35" s="19" t="s">
        <v>313</v>
      </c>
      <c r="C35" s="20" t="s">
        <v>314</v>
      </c>
      <c r="D35" s="21">
        <v>38560</v>
      </c>
      <c r="E35" s="7">
        <v>77</v>
      </c>
      <c r="F35" s="7">
        <v>77</v>
      </c>
      <c r="G35" s="7">
        <v>77</v>
      </c>
      <c r="H35" s="7">
        <v>77</v>
      </c>
      <c r="I35" s="14" t="str">
        <f t="shared" si="0"/>
        <v>Khá</v>
      </c>
      <c r="J35" s="7">
        <v>77</v>
      </c>
      <c r="K35" s="14" t="str">
        <f t="shared" si="1"/>
        <v>Khá</v>
      </c>
    </row>
    <row r="36" spans="1:11" ht="15" x14ac:dyDescent="0.25">
      <c r="A36" s="22">
        <v>24</v>
      </c>
      <c r="B36" s="19" t="s">
        <v>315</v>
      </c>
      <c r="C36" s="20" t="s">
        <v>316</v>
      </c>
      <c r="D36" s="21">
        <v>38399</v>
      </c>
      <c r="E36" s="7">
        <v>80</v>
      </c>
      <c r="F36" s="7">
        <v>77</v>
      </c>
      <c r="G36" s="7">
        <v>77</v>
      </c>
      <c r="H36" s="7">
        <v>77</v>
      </c>
      <c r="I36" s="14" t="str">
        <f t="shared" si="0"/>
        <v>Khá</v>
      </c>
      <c r="J36" s="7">
        <v>77</v>
      </c>
      <c r="K36" s="14" t="str">
        <f t="shared" si="1"/>
        <v>Khá</v>
      </c>
    </row>
    <row r="37" spans="1:11" ht="15" x14ac:dyDescent="0.25">
      <c r="A37" s="22">
        <v>25</v>
      </c>
      <c r="B37" s="19" t="s">
        <v>317</v>
      </c>
      <c r="C37" s="20" t="s">
        <v>318</v>
      </c>
      <c r="D37" s="21">
        <v>38402</v>
      </c>
      <c r="E37" s="7">
        <v>82</v>
      </c>
      <c r="F37" s="7">
        <v>82</v>
      </c>
      <c r="G37" s="7">
        <v>82</v>
      </c>
      <c r="H37" s="7">
        <v>82</v>
      </c>
      <c r="I37" s="14" t="str">
        <f t="shared" si="0"/>
        <v>Tốt</v>
      </c>
      <c r="J37" s="7">
        <v>82</v>
      </c>
      <c r="K37" s="14" t="str">
        <f t="shared" si="1"/>
        <v>Tốt</v>
      </c>
    </row>
    <row r="38" spans="1:11" ht="15" x14ac:dyDescent="0.25">
      <c r="A38" s="22">
        <v>26</v>
      </c>
      <c r="B38" s="19" t="s">
        <v>319</v>
      </c>
      <c r="C38" s="20" t="s">
        <v>320</v>
      </c>
      <c r="D38" s="21">
        <v>38357</v>
      </c>
      <c r="E38" s="7">
        <v>80</v>
      </c>
      <c r="F38" s="7">
        <v>80</v>
      </c>
      <c r="G38" s="7">
        <v>80</v>
      </c>
      <c r="H38" s="7">
        <v>80</v>
      </c>
      <c r="I38" s="14" t="str">
        <f t="shared" si="0"/>
        <v>Tốt</v>
      </c>
      <c r="J38" s="7">
        <v>80</v>
      </c>
      <c r="K38" s="14" t="str">
        <f t="shared" si="1"/>
        <v>Tốt</v>
      </c>
    </row>
    <row r="39" spans="1:11" ht="15" x14ac:dyDescent="0.25">
      <c r="A39" s="22">
        <v>27</v>
      </c>
      <c r="B39" s="19" t="s">
        <v>321</v>
      </c>
      <c r="C39" s="20" t="s">
        <v>322</v>
      </c>
      <c r="D39" s="21">
        <v>38463</v>
      </c>
      <c r="E39" s="7">
        <v>94</v>
      </c>
      <c r="F39" s="7">
        <v>98</v>
      </c>
      <c r="G39" s="7">
        <v>98</v>
      </c>
      <c r="H39" s="7">
        <v>98</v>
      </c>
      <c r="I39" s="14" t="str">
        <f t="shared" si="0"/>
        <v>Xuất sắc</v>
      </c>
      <c r="J39" s="7">
        <v>98</v>
      </c>
      <c r="K39" s="14" t="str">
        <f t="shared" si="1"/>
        <v>Xuất sắc</v>
      </c>
    </row>
    <row r="40" spans="1:11" ht="15" x14ac:dyDescent="0.25">
      <c r="A40" s="22">
        <v>28</v>
      </c>
      <c r="B40" s="19" t="s">
        <v>323</v>
      </c>
      <c r="C40" s="20" t="s">
        <v>324</v>
      </c>
      <c r="D40" s="21">
        <v>38451</v>
      </c>
      <c r="E40" s="7">
        <v>80</v>
      </c>
      <c r="F40" s="7">
        <v>80</v>
      </c>
      <c r="G40" s="7">
        <v>80</v>
      </c>
      <c r="H40" s="7">
        <v>80</v>
      </c>
      <c r="I40" s="14" t="str">
        <f t="shared" si="0"/>
        <v>Tốt</v>
      </c>
      <c r="J40" s="7">
        <v>80</v>
      </c>
      <c r="K40" s="14" t="str">
        <f t="shared" si="1"/>
        <v>Tốt</v>
      </c>
    </row>
    <row r="41" spans="1:11" ht="15" x14ac:dyDescent="0.25">
      <c r="A41" s="22">
        <v>29</v>
      </c>
      <c r="B41" s="19" t="s">
        <v>325</v>
      </c>
      <c r="C41" s="20" t="s">
        <v>326</v>
      </c>
      <c r="D41" s="21">
        <v>38370</v>
      </c>
      <c r="E41" s="7">
        <v>100</v>
      </c>
      <c r="F41" s="7">
        <v>100</v>
      </c>
      <c r="G41" s="7">
        <v>100</v>
      </c>
      <c r="H41" s="7">
        <v>100</v>
      </c>
      <c r="I41" s="14" t="str">
        <f t="shared" si="0"/>
        <v>Xuất sắc</v>
      </c>
      <c r="J41" s="7">
        <v>100</v>
      </c>
      <c r="K41" s="14" t="str">
        <f t="shared" si="1"/>
        <v>Xuất sắc</v>
      </c>
    </row>
    <row r="42" spans="1:11" ht="15" x14ac:dyDescent="0.25">
      <c r="A42" s="22">
        <v>30</v>
      </c>
      <c r="B42" s="19" t="s">
        <v>327</v>
      </c>
      <c r="C42" s="20" t="s">
        <v>328</v>
      </c>
      <c r="D42" s="21">
        <v>38396</v>
      </c>
      <c r="E42" s="7">
        <v>80</v>
      </c>
      <c r="F42" s="7">
        <v>82</v>
      </c>
      <c r="G42" s="7">
        <v>82</v>
      </c>
      <c r="H42" s="7">
        <v>82</v>
      </c>
      <c r="I42" s="14" t="str">
        <f t="shared" si="0"/>
        <v>Tốt</v>
      </c>
      <c r="J42" s="7">
        <v>82</v>
      </c>
      <c r="K42" s="14" t="str">
        <f t="shared" si="1"/>
        <v>Tốt</v>
      </c>
    </row>
    <row r="43" spans="1:11" ht="15" x14ac:dyDescent="0.25">
      <c r="A43" s="22">
        <v>31</v>
      </c>
      <c r="B43" s="19" t="s">
        <v>329</v>
      </c>
      <c r="C43" s="20" t="s">
        <v>330</v>
      </c>
      <c r="D43" s="21">
        <v>38373</v>
      </c>
      <c r="E43" s="7">
        <v>90</v>
      </c>
      <c r="F43" s="7">
        <v>90</v>
      </c>
      <c r="G43" s="7">
        <v>90</v>
      </c>
      <c r="H43" s="7">
        <v>90</v>
      </c>
      <c r="I43" s="14" t="str">
        <f t="shared" si="0"/>
        <v>Xuất sắc</v>
      </c>
      <c r="J43" s="7">
        <v>90</v>
      </c>
      <c r="K43" s="14" t="str">
        <f t="shared" si="1"/>
        <v>Xuất sắc</v>
      </c>
    </row>
    <row r="44" spans="1:11" ht="15" x14ac:dyDescent="0.25">
      <c r="A44" s="22">
        <v>32</v>
      </c>
      <c r="B44" s="19" t="s">
        <v>331</v>
      </c>
      <c r="C44" s="20" t="s">
        <v>332</v>
      </c>
      <c r="D44" s="21">
        <v>38444</v>
      </c>
      <c r="E44" s="7">
        <v>98</v>
      </c>
      <c r="F44" s="7">
        <v>98</v>
      </c>
      <c r="G44" s="7">
        <v>98</v>
      </c>
      <c r="H44" s="7">
        <v>98</v>
      </c>
      <c r="I44" s="14" t="str">
        <f t="shared" si="0"/>
        <v>Xuất sắc</v>
      </c>
      <c r="J44" s="7">
        <v>98</v>
      </c>
      <c r="K44" s="14" t="str">
        <f t="shared" si="1"/>
        <v>Xuất sắc</v>
      </c>
    </row>
    <row r="45" spans="1:11" ht="15" x14ac:dyDescent="0.25">
      <c r="A45" s="22">
        <v>33</v>
      </c>
      <c r="B45" s="19" t="s">
        <v>333</v>
      </c>
      <c r="C45" s="20" t="s">
        <v>334</v>
      </c>
      <c r="D45" s="21">
        <v>38712</v>
      </c>
      <c r="E45" s="7">
        <v>94</v>
      </c>
      <c r="F45" s="7">
        <v>94</v>
      </c>
      <c r="G45" s="7">
        <v>94</v>
      </c>
      <c r="H45" s="7">
        <v>94</v>
      </c>
      <c r="I45" s="14" t="str">
        <f t="shared" si="0"/>
        <v>Xuất sắc</v>
      </c>
      <c r="J45" s="7">
        <v>94</v>
      </c>
      <c r="K45" s="14" t="str">
        <f t="shared" si="1"/>
        <v>Xuất sắc</v>
      </c>
    </row>
    <row r="46" spans="1:11" ht="15" x14ac:dyDescent="0.25">
      <c r="A46" s="22">
        <v>34</v>
      </c>
      <c r="B46" s="19" t="s">
        <v>335</v>
      </c>
      <c r="C46" s="20" t="s">
        <v>336</v>
      </c>
      <c r="D46" s="21">
        <v>38553</v>
      </c>
      <c r="E46" s="7">
        <v>92</v>
      </c>
      <c r="F46" s="7">
        <v>92</v>
      </c>
      <c r="G46" s="7">
        <v>92</v>
      </c>
      <c r="H46" s="7">
        <v>92</v>
      </c>
      <c r="I46" s="14" t="str">
        <f t="shared" si="0"/>
        <v>Xuất sắc</v>
      </c>
      <c r="J46" s="7">
        <v>92</v>
      </c>
      <c r="K46" s="14" t="str">
        <f t="shared" si="1"/>
        <v>Xuất sắc</v>
      </c>
    </row>
    <row r="47" spans="1:11" ht="15" x14ac:dyDescent="0.25">
      <c r="A47" s="22">
        <v>35</v>
      </c>
      <c r="B47" s="19" t="s">
        <v>337</v>
      </c>
      <c r="C47" s="20" t="s">
        <v>338</v>
      </c>
      <c r="D47" s="21">
        <v>37260</v>
      </c>
      <c r="E47" s="7">
        <v>80</v>
      </c>
      <c r="F47" s="7">
        <v>80</v>
      </c>
      <c r="G47" s="7">
        <v>80</v>
      </c>
      <c r="H47" s="7">
        <v>80</v>
      </c>
      <c r="I47" s="14" t="str">
        <f t="shared" si="0"/>
        <v>Tốt</v>
      </c>
      <c r="J47" s="7">
        <v>80</v>
      </c>
      <c r="K47" s="14" t="str">
        <f t="shared" si="1"/>
        <v>Tốt</v>
      </c>
    </row>
    <row r="48" spans="1:11" ht="15" x14ac:dyDescent="0.25">
      <c r="A48" s="22">
        <v>36</v>
      </c>
      <c r="B48" s="19" t="s">
        <v>339</v>
      </c>
      <c r="C48" s="20" t="s">
        <v>340</v>
      </c>
      <c r="D48" s="21">
        <v>38367</v>
      </c>
      <c r="E48" s="7">
        <v>96</v>
      </c>
      <c r="F48" s="7">
        <v>96</v>
      </c>
      <c r="G48" s="7">
        <v>96</v>
      </c>
      <c r="H48" s="7">
        <v>96</v>
      </c>
      <c r="I48" s="14" t="str">
        <f t="shared" si="0"/>
        <v>Xuất sắc</v>
      </c>
      <c r="J48" s="7">
        <v>96</v>
      </c>
      <c r="K48" s="14" t="str">
        <f t="shared" si="1"/>
        <v>Xuất sắc</v>
      </c>
    </row>
    <row r="49" spans="1:11" ht="15" x14ac:dyDescent="0.25">
      <c r="A49" s="22">
        <v>37</v>
      </c>
      <c r="B49" s="19" t="s">
        <v>341</v>
      </c>
      <c r="C49" s="20" t="s">
        <v>342</v>
      </c>
      <c r="D49" s="21">
        <v>38600</v>
      </c>
      <c r="E49" s="7">
        <v>100</v>
      </c>
      <c r="F49" s="7">
        <v>100</v>
      </c>
      <c r="G49" s="7">
        <v>100</v>
      </c>
      <c r="H49" s="7">
        <v>100</v>
      </c>
      <c r="I49" s="14" t="str">
        <f t="shared" si="0"/>
        <v>Xuất sắc</v>
      </c>
      <c r="J49" s="7">
        <v>100</v>
      </c>
      <c r="K49" s="14" t="str">
        <f t="shared" si="1"/>
        <v>Xuất sắc</v>
      </c>
    </row>
    <row r="50" spans="1:11" ht="15" x14ac:dyDescent="0.25">
      <c r="A50" s="22">
        <v>38</v>
      </c>
      <c r="B50" s="19" t="s">
        <v>343</v>
      </c>
      <c r="C50" s="20" t="s">
        <v>344</v>
      </c>
      <c r="D50" s="21">
        <v>38434</v>
      </c>
      <c r="E50" s="7">
        <v>94</v>
      </c>
      <c r="F50" s="7">
        <v>94</v>
      </c>
      <c r="G50" s="7">
        <v>94</v>
      </c>
      <c r="H50" s="7">
        <v>94</v>
      </c>
      <c r="I50" s="14" t="str">
        <f t="shared" si="0"/>
        <v>Xuất sắc</v>
      </c>
      <c r="J50" s="7">
        <v>94</v>
      </c>
      <c r="K50" s="14" t="str">
        <f t="shared" si="1"/>
        <v>Xuất sắc</v>
      </c>
    </row>
    <row r="51" spans="1:11" ht="15" x14ac:dyDescent="0.25">
      <c r="A51" s="22">
        <v>39</v>
      </c>
      <c r="B51" s="19" t="s">
        <v>345</v>
      </c>
      <c r="C51" s="20" t="s">
        <v>346</v>
      </c>
      <c r="D51" s="21">
        <v>38652</v>
      </c>
      <c r="E51" s="7">
        <v>80</v>
      </c>
      <c r="F51" s="7">
        <v>80</v>
      </c>
      <c r="G51" s="7">
        <v>80</v>
      </c>
      <c r="H51" s="7">
        <v>80</v>
      </c>
      <c r="I51" s="14" t="str">
        <f t="shared" si="0"/>
        <v>Tốt</v>
      </c>
      <c r="J51" s="7">
        <v>80</v>
      </c>
      <c r="K51" s="14" t="str">
        <f t="shared" si="1"/>
        <v>Tốt</v>
      </c>
    </row>
    <row r="52" spans="1:11" ht="15" x14ac:dyDescent="0.25">
      <c r="A52" s="22">
        <v>40</v>
      </c>
      <c r="B52" s="19" t="s">
        <v>347</v>
      </c>
      <c r="C52" s="20" t="s">
        <v>348</v>
      </c>
      <c r="D52" s="21">
        <v>38631</v>
      </c>
      <c r="E52" s="7">
        <v>90</v>
      </c>
      <c r="F52" s="7">
        <v>90</v>
      </c>
      <c r="G52" s="7">
        <v>90</v>
      </c>
      <c r="H52" s="7">
        <v>90</v>
      </c>
      <c r="I52" s="14" t="str">
        <f t="shared" si="0"/>
        <v>Xuất sắc</v>
      </c>
      <c r="J52" s="7">
        <v>90</v>
      </c>
      <c r="K52" s="14" t="str">
        <f t="shared" si="1"/>
        <v>Xuất sắc</v>
      </c>
    </row>
    <row r="53" spans="1:11" ht="15" x14ac:dyDescent="0.25">
      <c r="A53" s="22">
        <v>41</v>
      </c>
      <c r="B53" s="19" t="s">
        <v>349</v>
      </c>
      <c r="C53" s="20" t="s">
        <v>350</v>
      </c>
      <c r="D53" s="21">
        <v>38615</v>
      </c>
      <c r="E53" s="7">
        <v>80</v>
      </c>
      <c r="F53" s="7">
        <v>80</v>
      </c>
      <c r="G53" s="7">
        <v>80</v>
      </c>
      <c r="H53" s="7">
        <v>80</v>
      </c>
      <c r="I53" s="14" t="str">
        <f t="shared" si="0"/>
        <v>Tốt</v>
      </c>
      <c r="J53" s="7">
        <v>80</v>
      </c>
      <c r="K53" s="14" t="str">
        <f t="shared" si="1"/>
        <v>Tốt</v>
      </c>
    </row>
    <row r="54" spans="1:11" ht="15" x14ac:dyDescent="0.25">
      <c r="A54" s="22">
        <v>42</v>
      </c>
      <c r="B54" s="19" t="s">
        <v>351</v>
      </c>
      <c r="C54" s="20" t="s">
        <v>352</v>
      </c>
      <c r="D54" s="21">
        <v>38387</v>
      </c>
      <c r="E54" s="7">
        <v>92</v>
      </c>
      <c r="F54" s="7">
        <v>92</v>
      </c>
      <c r="G54" s="7">
        <v>92</v>
      </c>
      <c r="H54" s="7">
        <v>92</v>
      </c>
      <c r="I54" s="14" t="str">
        <f t="shared" si="0"/>
        <v>Xuất sắc</v>
      </c>
      <c r="J54" s="7">
        <v>92</v>
      </c>
      <c r="K54" s="14" t="str">
        <f t="shared" si="1"/>
        <v>Xuất sắc</v>
      </c>
    </row>
    <row r="55" spans="1:11" ht="15" x14ac:dyDescent="0.25">
      <c r="A55" s="22">
        <v>43</v>
      </c>
      <c r="B55" s="19" t="s">
        <v>353</v>
      </c>
      <c r="C55" s="20" t="s">
        <v>354</v>
      </c>
      <c r="D55" s="21">
        <v>38703</v>
      </c>
      <c r="E55" s="7">
        <v>77</v>
      </c>
      <c r="F55" s="7">
        <v>79</v>
      </c>
      <c r="G55" s="7">
        <v>79</v>
      </c>
      <c r="H55" s="7">
        <v>79</v>
      </c>
      <c r="I55" s="14" t="str">
        <f t="shared" si="0"/>
        <v>Khá</v>
      </c>
      <c r="J55" s="7">
        <v>79</v>
      </c>
      <c r="K55" s="14" t="str">
        <f t="shared" si="1"/>
        <v>Khá</v>
      </c>
    </row>
    <row r="56" spans="1:11" ht="15" x14ac:dyDescent="0.25">
      <c r="A56" s="22">
        <v>44</v>
      </c>
      <c r="B56" s="19" t="s">
        <v>355</v>
      </c>
      <c r="C56" s="20" t="s">
        <v>356</v>
      </c>
      <c r="D56" s="21">
        <v>38652</v>
      </c>
      <c r="E56" s="7">
        <v>82</v>
      </c>
      <c r="F56" s="7">
        <v>92</v>
      </c>
      <c r="G56" s="7">
        <v>92</v>
      </c>
      <c r="H56" s="7">
        <v>92</v>
      </c>
      <c r="I56" s="14" t="str">
        <f t="shared" si="0"/>
        <v>Xuất sắc</v>
      </c>
      <c r="J56" s="7">
        <v>92</v>
      </c>
      <c r="K56" s="14" t="str">
        <f t="shared" si="1"/>
        <v>Xuất sắc</v>
      </c>
    </row>
    <row r="57" spans="1:11" ht="15" x14ac:dyDescent="0.25">
      <c r="A57" s="22">
        <v>45</v>
      </c>
      <c r="B57" s="19" t="s">
        <v>357</v>
      </c>
      <c r="C57" s="20" t="s">
        <v>358</v>
      </c>
      <c r="D57" s="21">
        <v>38556</v>
      </c>
      <c r="E57" s="7">
        <v>80</v>
      </c>
      <c r="F57" s="7">
        <v>92</v>
      </c>
      <c r="G57" s="7">
        <v>92</v>
      </c>
      <c r="H57" s="7">
        <v>92</v>
      </c>
      <c r="I57" s="14" t="str">
        <f t="shared" si="0"/>
        <v>Xuất sắc</v>
      </c>
      <c r="J57" s="7">
        <v>92</v>
      </c>
      <c r="K57" s="14" t="str">
        <f t="shared" si="1"/>
        <v>Xuất sắc</v>
      </c>
    </row>
    <row r="58" spans="1:11" ht="15" x14ac:dyDescent="0.25">
      <c r="A58" s="22">
        <v>46</v>
      </c>
      <c r="B58" s="19" t="s">
        <v>359</v>
      </c>
      <c r="C58" s="20" t="s">
        <v>360</v>
      </c>
      <c r="D58" s="21">
        <v>38348</v>
      </c>
      <c r="E58" s="7">
        <v>80</v>
      </c>
      <c r="F58" s="7">
        <v>80</v>
      </c>
      <c r="G58" s="7">
        <v>80</v>
      </c>
      <c r="H58" s="7">
        <v>80</v>
      </c>
      <c r="I58" s="14" t="str">
        <f t="shared" si="0"/>
        <v>Tốt</v>
      </c>
      <c r="J58" s="7">
        <v>80</v>
      </c>
      <c r="K58" s="14" t="str">
        <f t="shared" si="1"/>
        <v>Tốt</v>
      </c>
    </row>
    <row r="59" spans="1:11" ht="15" x14ac:dyDescent="0.25">
      <c r="A59" s="22">
        <v>47</v>
      </c>
      <c r="B59" s="19" t="s">
        <v>361</v>
      </c>
      <c r="C59" s="20" t="s">
        <v>362</v>
      </c>
      <c r="D59" s="21">
        <v>38427</v>
      </c>
      <c r="E59" s="7">
        <v>72</v>
      </c>
      <c r="F59" s="7">
        <v>82</v>
      </c>
      <c r="G59" s="7">
        <v>82</v>
      </c>
      <c r="H59" s="7">
        <v>82</v>
      </c>
      <c r="I59" s="14" t="str">
        <f t="shared" si="0"/>
        <v>Tốt</v>
      </c>
      <c r="J59" s="7">
        <v>82</v>
      </c>
      <c r="K59" s="14" t="str">
        <f t="shared" si="1"/>
        <v>Tốt</v>
      </c>
    </row>
    <row r="60" spans="1:11" ht="15" x14ac:dyDescent="0.25">
      <c r="A60" s="22">
        <v>48</v>
      </c>
      <c r="B60" s="19" t="s">
        <v>363</v>
      </c>
      <c r="C60" s="20" t="s">
        <v>364</v>
      </c>
      <c r="D60" s="21">
        <v>38489</v>
      </c>
      <c r="E60" s="7">
        <v>80</v>
      </c>
      <c r="F60" s="7">
        <v>80</v>
      </c>
      <c r="G60" s="7">
        <v>80</v>
      </c>
      <c r="H60" s="7">
        <v>80</v>
      </c>
      <c r="I60" s="14" t="str">
        <f t="shared" si="0"/>
        <v>Tốt</v>
      </c>
      <c r="J60" s="7">
        <v>80</v>
      </c>
      <c r="K60" s="14" t="str">
        <f t="shared" si="1"/>
        <v>Tốt</v>
      </c>
    </row>
    <row r="61" spans="1:11" ht="15" x14ac:dyDescent="0.25">
      <c r="A61" s="22">
        <v>49</v>
      </c>
      <c r="B61" s="19" t="s">
        <v>365</v>
      </c>
      <c r="C61" s="20" t="s">
        <v>366</v>
      </c>
      <c r="D61" s="21">
        <v>38576</v>
      </c>
      <c r="E61" s="7">
        <v>84</v>
      </c>
      <c r="F61" s="7">
        <v>84</v>
      </c>
      <c r="G61" s="7">
        <v>84</v>
      </c>
      <c r="H61" s="7">
        <v>84</v>
      </c>
      <c r="I61" s="14" t="str">
        <f t="shared" si="0"/>
        <v>Tốt</v>
      </c>
      <c r="J61" s="7">
        <v>84</v>
      </c>
      <c r="K61" s="14" t="str">
        <f t="shared" si="1"/>
        <v>Tốt</v>
      </c>
    </row>
    <row r="62" spans="1:11" ht="15" x14ac:dyDescent="0.25">
      <c r="A62" s="22">
        <v>50</v>
      </c>
      <c r="B62" s="19" t="s">
        <v>367</v>
      </c>
      <c r="C62" s="20" t="s">
        <v>368</v>
      </c>
      <c r="D62" s="21">
        <v>38588</v>
      </c>
      <c r="E62" s="7">
        <v>90</v>
      </c>
      <c r="F62" s="7">
        <v>90</v>
      </c>
      <c r="G62" s="7">
        <v>90</v>
      </c>
      <c r="H62" s="7">
        <v>90</v>
      </c>
      <c r="I62" s="14" t="str">
        <f t="shared" si="0"/>
        <v>Xuất sắc</v>
      </c>
      <c r="J62" s="7">
        <v>90</v>
      </c>
      <c r="K62" s="14" t="str">
        <f t="shared" si="1"/>
        <v>Xuất sắc</v>
      </c>
    </row>
    <row r="63" spans="1:11" ht="15" x14ac:dyDescent="0.25">
      <c r="A63" s="22">
        <v>51</v>
      </c>
      <c r="B63" s="19" t="s">
        <v>369</v>
      </c>
      <c r="C63" s="20" t="s">
        <v>370</v>
      </c>
      <c r="D63" s="21">
        <v>38631</v>
      </c>
      <c r="E63" s="7">
        <v>82</v>
      </c>
      <c r="F63" s="7">
        <v>82</v>
      </c>
      <c r="G63" s="7">
        <v>82</v>
      </c>
      <c r="H63" s="7">
        <v>82</v>
      </c>
      <c r="I63" s="14" t="str">
        <f t="shared" si="0"/>
        <v>Tốt</v>
      </c>
      <c r="J63" s="7">
        <v>82</v>
      </c>
      <c r="K63" s="14" t="str">
        <f t="shared" si="1"/>
        <v>Tốt</v>
      </c>
    </row>
    <row r="64" spans="1:11" ht="15" x14ac:dyDescent="0.25">
      <c r="A64" s="22">
        <v>52</v>
      </c>
      <c r="B64" s="19" t="s">
        <v>371</v>
      </c>
      <c r="C64" s="20" t="s">
        <v>372</v>
      </c>
      <c r="D64" s="21">
        <v>38437</v>
      </c>
      <c r="E64" s="7">
        <v>97</v>
      </c>
      <c r="F64" s="7">
        <v>97</v>
      </c>
      <c r="G64" s="7">
        <v>97</v>
      </c>
      <c r="H64" s="7">
        <v>97</v>
      </c>
      <c r="I64" s="14" t="str">
        <f t="shared" si="0"/>
        <v>Xuất sắc</v>
      </c>
      <c r="J64" s="7">
        <v>97</v>
      </c>
      <c r="K64" s="14" t="str">
        <f t="shared" si="1"/>
        <v>Xuất sắc</v>
      </c>
    </row>
    <row r="65" spans="1:11" ht="15" x14ac:dyDescent="0.25">
      <c r="A65" s="22">
        <v>53</v>
      </c>
      <c r="B65" s="19" t="s">
        <v>373</v>
      </c>
      <c r="C65" s="20" t="s">
        <v>374</v>
      </c>
      <c r="D65" s="21">
        <v>38627</v>
      </c>
      <c r="E65" s="7">
        <v>91</v>
      </c>
      <c r="F65" s="7">
        <v>91</v>
      </c>
      <c r="G65" s="7">
        <v>91</v>
      </c>
      <c r="H65" s="7">
        <v>91</v>
      </c>
      <c r="I65" s="14" t="str">
        <f t="shared" si="0"/>
        <v>Xuất sắc</v>
      </c>
      <c r="J65" s="7">
        <v>91</v>
      </c>
      <c r="K65" s="14" t="str">
        <f t="shared" si="1"/>
        <v>Xuất sắc</v>
      </c>
    </row>
    <row r="66" spans="1:11" ht="15" x14ac:dyDescent="0.25">
      <c r="A66" s="22">
        <v>54</v>
      </c>
      <c r="B66" s="19" t="s">
        <v>375</v>
      </c>
      <c r="C66" s="20" t="s">
        <v>376</v>
      </c>
      <c r="D66" s="21">
        <v>38583</v>
      </c>
      <c r="E66" s="7">
        <v>80</v>
      </c>
      <c r="F66" s="7">
        <v>80</v>
      </c>
      <c r="G66" s="7">
        <v>80</v>
      </c>
      <c r="H66" s="7">
        <v>80</v>
      </c>
      <c r="I66" s="14" t="str">
        <f t="shared" si="0"/>
        <v>Tốt</v>
      </c>
      <c r="J66" s="7">
        <v>80</v>
      </c>
      <c r="K66" s="14" t="str">
        <f t="shared" si="1"/>
        <v>Tốt</v>
      </c>
    </row>
    <row r="67" spans="1:11" ht="15" x14ac:dyDescent="0.25">
      <c r="A67" s="22">
        <v>55</v>
      </c>
      <c r="B67" s="19" t="s">
        <v>377</v>
      </c>
      <c r="C67" s="20" t="s">
        <v>378</v>
      </c>
      <c r="D67" s="21">
        <v>38421</v>
      </c>
      <c r="E67" s="7">
        <v>100</v>
      </c>
      <c r="F67" s="7">
        <v>100</v>
      </c>
      <c r="G67" s="7">
        <v>100</v>
      </c>
      <c r="H67" s="7">
        <v>100</v>
      </c>
      <c r="I67" s="14" t="str">
        <f t="shared" si="0"/>
        <v>Xuất sắc</v>
      </c>
      <c r="J67" s="7">
        <v>100</v>
      </c>
      <c r="K67" s="14" t="str">
        <f t="shared" si="1"/>
        <v>Xuất sắc</v>
      </c>
    </row>
    <row r="68" spans="1:11" ht="15" x14ac:dyDescent="0.25">
      <c r="A68" s="22">
        <v>56</v>
      </c>
      <c r="B68" s="19" t="s">
        <v>379</v>
      </c>
      <c r="C68" s="20" t="s">
        <v>380</v>
      </c>
      <c r="D68" s="21">
        <v>38595</v>
      </c>
      <c r="E68" s="7">
        <v>80</v>
      </c>
      <c r="F68" s="7">
        <v>80</v>
      </c>
      <c r="G68" s="7">
        <v>80</v>
      </c>
      <c r="H68" s="7">
        <v>80</v>
      </c>
      <c r="I68" s="14" t="str">
        <f t="shared" si="0"/>
        <v>Tốt</v>
      </c>
      <c r="J68" s="7">
        <v>80</v>
      </c>
      <c r="K68" s="14" t="str">
        <f t="shared" si="1"/>
        <v>Tốt</v>
      </c>
    </row>
    <row r="69" spans="1:11" ht="15" x14ac:dyDescent="0.25">
      <c r="A69" s="22">
        <v>57</v>
      </c>
      <c r="B69" s="19" t="s">
        <v>381</v>
      </c>
      <c r="C69" s="20" t="s">
        <v>382</v>
      </c>
      <c r="D69" s="21">
        <v>38676</v>
      </c>
      <c r="E69" s="7">
        <v>82</v>
      </c>
      <c r="F69" s="7">
        <v>82</v>
      </c>
      <c r="G69" s="7">
        <v>82</v>
      </c>
      <c r="H69" s="7">
        <v>82</v>
      </c>
      <c r="I69" s="14" t="str">
        <f t="shared" si="0"/>
        <v>Tốt</v>
      </c>
      <c r="J69" s="7">
        <v>82</v>
      </c>
      <c r="K69" s="14" t="str">
        <f t="shared" si="1"/>
        <v>Tốt</v>
      </c>
    </row>
    <row r="70" spans="1:11" ht="15" x14ac:dyDescent="0.25">
      <c r="A70" s="22">
        <v>58</v>
      </c>
      <c r="B70" s="19" t="s">
        <v>383</v>
      </c>
      <c r="C70" s="20" t="s">
        <v>384</v>
      </c>
      <c r="D70" s="21">
        <v>38421</v>
      </c>
      <c r="E70" s="7">
        <v>80</v>
      </c>
      <c r="F70" s="7">
        <v>80</v>
      </c>
      <c r="G70" s="7">
        <v>80</v>
      </c>
      <c r="H70" s="7">
        <v>80</v>
      </c>
      <c r="I70" s="14" t="str">
        <f t="shared" si="0"/>
        <v>Tốt</v>
      </c>
      <c r="J70" s="7">
        <v>80</v>
      </c>
      <c r="K70" s="14" t="str">
        <f t="shared" si="1"/>
        <v>Tốt</v>
      </c>
    </row>
    <row r="71" spans="1:11" ht="15" x14ac:dyDescent="0.25">
      <c r="A71" s="22">
        <v>59</v>
      </c>
      <c r="B71" s="19" t="s">
        <v>385</v>
      </c>
      <c r="C71" s="20" t="s">
        <v>386</v>
      </c>
      <c r="D71" s="21">
        <v>38607</v>
      </c>
      <c r="E71" s="7">
        <v>100</v>
      </c>
      <c r="F71" s="7">
        <v>100</v>
      </c>
      <c r="G71" s="7">
        <v>100</v>
      </c>
      <c r="H71" s="7">
        <v>100</v>
      </c>
      <c r="I71" s="14" t="str">
        <f t="shared" si="0"/>
        <v>Xuất sắc</v>
      </c>
      <c r="J71" s="7">
        <v>100</v>
      </c>
      <c r="K71" s="14" t="str">
        <f t="shared" si="1"/>
        <v>Xuất sắc</v>
      </c>
    </row>
    <row r="72" spans="1:11" ht="15" x14ac:dyDescent="0.25">
      <c r="A72" s="22">
        <v>60</v>
      </c>
      <c r="B72" s="19" t="s">
        <v>387</v>
      </c>
      <c r="C72" s="20" t="s">
        <v>388</v>
      </c>
      <c r="D72" s="21">
        <v>38382</v>
      </c>
      <c r="E72" s="7">
        <v>80</v>
      </c>
      <c r="F72" s="7">
        <v>80</v>
      </c>
      <c r="G72" s="7">
        <v>80</v>
      </c>
      <c r="H72" s="7">
        <v>80</v>
      </c>
      <c r="I72" s="14" t="str">
        <f t="shared" si="0"/>
        <v>Tốt</v>
      </c>
      <c r="J72" s="7">
        <v>80</v>
      </c>
      <c r="K72" s="14" t="str">
        <f t="shared" si="1"/>
        <v>Tốt</v>
      </c>
    </row>
    <row r="73" spans="1:11" ht="15" x14ac:dyDescent="0.25">
      <c r="A73" s="22">
        <v>61</v>
      </c>
      <c r="B73" s="19" t="s">
        <v>389</v>
      </c>
      <c r="C73" s="20" t="s">
        <v>390</v>
      </c>
      <c r="D73" s="21">
        <v>38380</v>
      </c>
      <c r="E73" s="7">
        <v>79</v>
      </c>
      <c r="F73" s="7">
        <v>79</v>
      </c>
      <c r="G73" s="7">
        <v>79</v>
      </c>
      <c r="H73" s="7">
        <v>79</v>
      </c>
      <c r="I73" s="14" t="str">
        <f t="shared" si="0"/>
        <v>Khá</v>
      </c>
      <c r="J73" s="7">
        <v>79</v>
      </c>
      <c r="K73" s="14" t="str">
        <f t="shared" si="1"/>
        <v>Khá</v>
      </c>
    </row>
    <row r="74" spans="1:11" ht="15" x14ac:dyDescent="0.25">
      <c r="A74" s="22">
        <v>62</v>
      </c>
      <c r="B74" s="19" t="s">
        <v>391</v>
      </c>
      <c r="C74" s="20" t="s">
        <v>392</v>
      </c>
      <c r="D74" s="21">
        <v>38425</v>
      </c>
      <c r="E74" s="7">
        <v>80</v>
      </c>
      <c r="F74" s="7">
        <v>80</v>
      </c>
      <c r="G74" s="7">
        <v>80</v>
      </c>
      <c r="H74" s="7">
        <v>80</v>
      </c>
      <c r="I74" s="14" t="str">
        <f t="shared" si="0"/>
        <v>Tốt</v>
      </c>
      <c r="J74" s="7">
        <v>80</v>
      </c>
      <c r="K74" s="14" t="str">
        <f t="shared" si="1"/>
        <v>Tốt</v>
      </c>
    </row>
    <row r="75" spans="1:11" ht="15" x14ac:dyDescent="0.25">
      <c r="A75" s="22">
        <v>63</v>
      </c>
      <c r="B75" s="19" t="s">
        <v>393</v>
      </c>
      <c r="C75" s="20" t="s">
        <v>394</v>
      </c>
      <c r="D75" s="21">
        <v>38637</v>
      </c>
      <c r="E75" s="7">
        <v>70</v>
      </c>
      <c r="F75" s="7">
        <v>80</v>
      </c>
      <c r="G75" s="7">
        <v>80</v>
      </c>
      <c r="H75" s="7">
        <v>80</v>
      </c>
      <c r="I75" s="14" t="str">
        <f t="shared" si="0"/>
        <v>Tốt</v>
      </c>
      <c r="J75" s="7">
        <v>80</v>
      </c>
      <c r="K75" s="14" t="str">
        <f t="shared" si="1"/>
        <v>Tốt</v>
      </c>
    </row>
    <row r="76" spans="1:11" ht="15" x14ac:dyDescent="0.25">
      <c r="A76" s="22">
        <v>64</v>
      </c>
      <c r="B76" s="19" t="s">
        <v>395</v>
      </c>
      <c r="C76" s="20" t="s">
        <v>396</v>
      </c>
      <c r="D76" s="21">
        <v>38665</v>
      </c>
      <c r="E76" s="7">
        <v>80</v>
      </c>
      <c r="F76" s="7">
        <v>84</v>
      </c>
      <c r="G76" s="7">
        <v>84</v>
      </c>
      <c r="H76" s="7">
        <v>84</v>
      </c>
      <c r="I76" s="14" t="str">
        <f t="shared" si="0"/>
        <v>Tốt</v>
      </c>
      <c r="J76" s="7">
        <v>84</v>
      </c>
      <c r="K76" s="14" t="str">
        <f t="shared" si="1"/>
        <v>Tốt</v>
      </c>
    </row>
    <row r="77" spans="1:11" ht="15" x14ac:dyDescent="0.25">
      <c r="A77" s="22">
        <v>65</v>
      </c>
      <c r="B77" s="19" t="s">
        <v>397</v>
      </c>
      <c r="C77" s="20" t="s">
        <v>216</v>
      </c>
      <c r="D77" s="21">
        <v>38402</v>
      </c>
      <c r="E77" s="7">
        <v>82</v>
      </c>
      <c r="F77" s="7">
        <v>82</v>
      </c>
      <c r="G77" s="7">
        <v>82</v>
      </c>
      <c r="H77" s="7">
        <v>82</v>
      </c>
      <c r="I77" s="14" t="str">
        <f t="shared" ref="I77:I89" si="2">IF(H77&gt;=90,"Xuất sắc",IF(H77&gt;=80,"Tốt", IF(H77&gt;=65,"Khá",IF(H77&gt;=50,"Trung bình", IF(H77&gt;=35, "Yếu", "Kém")))))</f>
        <v>Tốt</v>
      </c>
      <c r="J77" s="7">
        <v>82</v>
      </c>
      <c r="K77" s="14" t="str">
        <f t="shared" ref="K77:K89" si="3">IF(J77&gt;=90,"Xuất sắc",IF(J77&gt;=80,"Tốt", IF(J77&gt;=65,"Khá",IF(J77&gt;=50,"Trung bình", IF(J77&gt;=35, "Yếu", "Kém")))))</f>
        <v>Tốt</v>
      </c>
    </row>
    <row r="78" spans="1:11" ht="15" x14ac:dyDescent="0.25">
      <c r="A78" s="22">
        <v>66</v>
      </c>
      <c r="B78" s="19" t="s">
        <v>398</v>
      </c>
      <c r="C78" s="20" t="s">
        <v>399</v>
      </c>
      <c r="D78" s="21">
        <v>38575</v>
      </c>
      <c r="E78" s="7">
        <v>77</v>
      </c>
      <c r="F78" s="7">
        <v>77</v>
      </c>
      <c r="G78" s="7">
        <v>80</v>
      </c>
      <c r="H78" s="7">
        <v>80</v>
      </c>
      <c r="I78" s="14" t="str">
        <f t="shared" si="2"/>
        <v>Tốt</v>
      </c>
      <c r="J78" s="7">
        <v>80</v>
      </c>
      <c r="K78" s="14" t="str">
        <f t="shared" si="3"/>
        <v>Tốt</v>
      </c>
    </row>
    <row r="79" spans="1:11" ht="15" x14ac:dyDescent="0.25">
      <c r="A79" s="22">
        <v>67</v>
      </c>
      <c r="B79" s="19" t="s">
        <v>400</v>
      </c>
      <c r="C79" s="20" t="s">
        <v>401</v>
      </c>
      <c r="D79" s="21">
        <v>38674</v>
      </c>
      <c r="E79" s="7">
        <v>94</v>
      </c>
      <c r="F79" s="7">
        <v>94</v>
      </c>
      <c r="G79" s="7">
        <v>94</v>
      </c>
      <c r="H79" s="7">
        <v>94</v>
      </c>
      <c r="I79" s="14" t="str">
        <f t="shared" si="2"/>
        <v>Xuất sắc</v>
      </c>
      <c r="J79" s="7">
        <v>94</v>
      </c>
      <c r="K79" s="14" t="str">
        <f t="shared" si="3"/>
        <v>Xuất sắc</v>
      </c>
    </row>
    <row r="80" spans="1:11" ht="15" x14ac:dyDescent="0.25">
      <c r="A80" s="22">
        <v>68</v>
      </c>
      <c r="B80" s="19" t="s">
        <v>402</v>
      </c>
      <c r="C80" s="20" t="s">
        <v>403</v>
      </c>
      <c r="D80" s="21">
        <v>38648</v>
      </c>
      <c r="E80" s="7">
        <v>90</v>
      </c>
      <c r="F80" s="7">
        <v>90</v>
      </c>
      <c r="G80" s="7">
        <v>90</v>
      </c>
      <c r="H80" s="7">
        <v>90</v>
      </c>
      <c r="I80" s="14" t="str">
        <f t="shared" si="2"/>
        <v>Xuất sắc</v>
      </c>
      <c r="J80" s="7">
        <v>90</v>
      </c>
      <c r="K80" s="14" t="str">
        <f t="shared" si="3"/>
        <v>Xuất sắc</v>
      </c>
    </row>
    <row r="81" spans="1:11" ht="15" x14ac:dyDescent="0.25">
      <c r="A81" s="22">
        <v>69</v>
      </c>
      <c r="B81" s="19" t="s">
        <v>404</v>
      </c>
      <c r="C81" s="20" t="s">
        <v>405</v>
      </c>
      <c r="D81" s="21">
        <v>38576</v>
      </c>
      <c r="E81" s="7">
        <v>87</v>
      </c>
      <c r="F81" s="7">
        <v>87</v>
      </c>
      <c r="G81" s="7">
        <v>87</v>
      </c>
      <c r="H81" s="7">
        <v>87</v>
      </c>
      <c r="I81" s="14" t="str">
        <f t="shared" si="2"/>
        <v>Tốt</v>
      </c>
      <c r="J81" s="7">
        <v>87</v>
      </c>
      <c r="K81" s="14" t="str">
        <f t="shared" si="3"/>
        <v>Tốt</v>
      </c>
    </row>
    <row r="82" spans="1:11" ht="15" x14ac:dyDescent="0.25">
      <c r="A82" s="22">
        <v>70</v>
      </c>
      <c r="B82" s="19" t="s">
        <v>406</v>
      </c>
      <c r="C82" s="20" t="s">
        <v>407</v>
      </c>
      <c r="D82" s="21">
        <v>38368</v>
      </c>
      <c r="E82" s="7">
        <v>89</v>
      </c>
      <c r="F82" s="7">
        <v>93</v>
      </c>
      <c r="G82" s="7">
        <v>93</v>
      </c>
      <c r="H82" s="7">
        <v>93</v>
      </c>
      <c r="I82" s="14" t="str">
        <f t="shared" si="2"/>
        <v>Xuất sắc</v>
      </c>
      <c r="J82" s="7">
        <v>93</v>
      </c>
      <c r="K82" s="14" t="str">
        <f t="shared" si="3"/>
        <v>Xuất sắc</v>
      </c>
    </row>
    <row r="83" spans="1:11" ht="15" x14ac:dyDescent="0.25">
      <c r="A83" s="22">
        <v>71</v>
      </c>
      <c r="B83" s="19" t="s">
        <v>408</v>
      </c>
      <c r="C83" s="20" t="s">
        <v>409</v>
      </c>
      <c r="D83" s="21">
        <v>38589</v>
      </c>
      <c r="E83" s="7">
        <v>100</v>
      </c>
      <c r="F83" s="7">
        <v>100</v>
      </c>
      <c r="G83" s="7">
        <v>100</v>
      </c>
      <c r="H83" s="7">
        <v>100</v>
      </c>
      <c r="I83" s="14" t="str">
        <f t="shared" si="2"/>
        <v>Xuất sắc</v>
      </c>
      <c r="J83" s="7">
        <v>100</v>
      </c>
      <c r="K83" s="14" t="str">
        <f t="shared" si="3"/>
        <v>Xuất sắc</v>
      </c>
    </row>
    <row r="84" spans="1:11" ht="15" x14ac:dyDescent="0.25">
      <c r="A84" s="22">
        <v>72</v>
      </c>
      <c r="B84" s="19" t="s">
        <v>410</v>
      </c>
      <c r="C84" s="20" t="s">
        <v>411</v>
      </c>
      <c r="D84" s="21">
        <v>38669</v>
      </c>
      <c r="E84" s="7">
        <v>88</v>
      </c>
      <c r="F84" s="7"/>
      <c r="G84" s="7"/>
      <c r="H84" s="7"/>
      <c r="I84" s="14" t="str">
        <f t="shared" si="2"/>
        <v>Kém</v>
      </c>
      <c r="J84" s="7"/>
      <c r="K84" s="14" t="str">
        <f t="shared" si="3"/>
        <v>Kém</v>
      </c>
    </row>
    <row r="85" spans="1:11" ht="15" x14ac:dyDescent="0.25">
      <c r="A85" s="22">
        <v>73</v>
      </c>
      <c r="B85" s="19" t="s">
        <v>412</v>
      </c>
      <c r="C85" s="20" t="s">
        <v>413</v>
      </c>
      <c r="D85" s="21">
        <v>38353</v>
      </c>
      <c r="E85" s="7">
        <v>70</v>
      </c>
      <c r="F85" s="7">
        <v>80</v>
      </c>
      <c r="G85" s="7">
        <v>80</v>
      </c>
      <c r="H85" s="7">
        <v>80</v>
      </c>
      <c r="I85" s="14" t="str">
        <f t="shared" si="2"/>
        <v>Tốt</v>
      </c>
      <c r="J85" s="7">
        <v>80</v>
      </c>
      <c r="K85" s="14" t="str">
        <f t="shared" si="3"/>
        <v>Tốt</v>
      </c>
    </row>
    <row r="86" spans="1:11" ht="15" x14ac:dyDescent="0.25">
      <c r="A86" s="22">
        <v>74</v>
      </c>
      <c r="B86" s="19" t="s">
        <v>414</v>
      </c>
      <c r="C86" s="20" t="s">
        <v>415</v>
      </c>
      <c r="D86" s="21">
        <v>38523</v>
      </c>
      <c r="E86" s="7">
        <v>82</v>
      </c>
      <c r="F86" s="7">
        <v>82</v>
      </c>
      <c r="G86" s="7">
        <v>82</v>
      </c>
      <c r="H86" s="7">
        <v>82</v>
      </c>
      <c r="I86" s="14" t="str">
        <f t="shared" si="2"/>
        <v>Tốt</v>
      </c>
      <c r="J86" s="7">
        <v>82</v>
      </c>
      <c r="K86" s="14" t="str">
        <f t="shared" si="3"/>
        <v>Tốt</v>
      </c>
    </row>
    <row r="87" spans="1:11" ht="15" x14ac:dyDescent="0.25">
      <c r="A87" s="22">
        <v>75</v>
      </c>
      <c r="B87" s="19" t="s">
        <v>416</v>
      </c>
      <c r="C87" s="20" t="s">
        <v>417</v>
      </c>
      <c r="D87" s="21">
        <v>38551</v>
      </c>
      <c r="E87" s="7">
        <v>90</v>
      </c>
      <c r="F87" s="7">
        <v>94</v>
      </c>
      <c r="G87" s="7">
        <v>94</v>
      </c>
      <c r="H87" s="7">
        <v>94</v>
      </c>
      <c r="I87" s="14" t="str">
        <f t="shared" si="2"/>
        <v>Xuất sắc</v>
      </c>
      <c r="J87" s="7">
        <v>94</v>
      </c>
      <c r="K87" s="14" t="str">
        <f t="shared" si="3"/>
        <v>Xuất sắc</v>
      </c>
    </row>
    <row r="88" spans="1:11" ht="15" x14ac:dyDescent="0.25">
      <c r="A88" s="22">
        <v>76</v>
      </c>
      <c r="B88" s="19" t="s">
        <v>418</v>
      </c>
      <c r="C88" s="20" t="s">
        <v>419</v>
      </c>
      <c r="D88" s="21">
        <v>38610</v>
      </c>
      <c r="E88" s="7">
        <v>90</v>
      </c>
      <c r="F88" s="7">
        <v>92</v>
      </c>
      <c r="G88" s="7">
        <v>92</v>
      </c>
      <c r="H88" s="7">
        <v>92</v>
      </c>
      <c r="I88" s="14" t="str">
        <f t="shared" si="2"/>
        <v>Xuất sắc</v>
      </c>
      <c r="J88" s="7">
        <v>92</v>
      </c>
      <c r="K88" s="14" t="str">
        <f t="shared" si="3"/>
        <v>Xuất sắc</v>
      </c>
    </row>
    <row r="89" spans="1:11" ht="15" x14ac:dyDescent="0.25">
      <c r="A89" s="22">
        <v>77</v>
      </c>
      <c r="B89" s="19" t="s">
        <v>420</v>
      </c>
      <c r="C89" s="20" t="s">
        <v>421</v>
      </c>
      <c r="D89" s="21">
        <v>38649</v>
      </c>
      <c r="E89" s="7">
        <v>70</v>
      </c>
      <c r="F89" s="7">
        <v>70</v>
      </c>
      <c r="G89" s="7">
        <v>70</v>
      </c>
      <c r="H89" s="7">
        <v>70</v>
      </c>
      <c r="I89" s="14" t="str">
        <f t="shared" si="2"/>
        <v>Khá</v>
      </c>
      <c r="J89" s="7">
        <v>70</v>
      </c>
      <c r="K89" s="14" t="str">
        <f t="shared" si="3"/>
        <v>Khá</v>
      </c>
    </row>
    <row r="91" spans="1:11" x14ac:dyDescent="0.2">
      <c r="A91" s="34" t="s">
        <v>422</v>
      </c>
      <c r="B91" s="34"/>
      <c r="C91" s="34"/>
    </row>
  </sheetData>
  <mergeCells count="16">
    <mergeCell ref="A6:K6"/>
    <mergeCell ref="A91:C91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89">
    <cfRule type="duplicateValues" dxfId="7" priority="1"/>
    <cfRule type="duplicateValues" dxfId="6" priority="2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D229-0993-4F30-841E-DBC4F961932B}">
  <dimension ref="A1:K55"/>
  <sheetViews>
    <sheetView topLeftCell="A8" workbookViewId="0">
      <selection activeCell="L48" sqref="L48"/>
    </sheetView>
  </sheetViews>
  <sheetFormatPr defaultColWidth="21.75" defaultRowHeight="14.25" x14ac:dyDescent="0.2"/>
  <cols>
    <col min="1" max="1" width="4.75" style="5" bestFit="1" customWidth="1"/>
    <col min="2" max="2" width="8.875" style="5" bestFit="1" customWidth="1"/>
    <col min="3" max="3" width="21" bestFit="1" customWidth="1"/>
    <col min="4" max="4" width="9.875" style="5" bestFit="1" customWidth="1"/>
    <col min="5" max="5" width="6.875" style="5" bestFit="1" customWidth="1"/>
    <col min="6" max="8" width="5.375" style="5" bestFit="1" customWidth="1"/>
    <col min="9" max="9" width="7.75" bestFit="1" customWidth="1"/>
    <col min="10" max="10" width="5.375" style="5" bestFit="1" customWidth="1"/>
    <col min="11" max="11" width="11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8"/>
    </row>
    <row r="5" spans="1:11" ht="19.5" x14ac:dyDescent="0.2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9.5" x14ac:dyDescent="0.2">
      <c r="A6" s="33" t="s">
        <v>423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19.5" x14ac:dyDescent="0.2">
      <c r="A7" s="33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10" spans="1:11" ht="15.75" x14ac:dyDescent="0.2">
      <c r="A10" s="46" t="s">
        <v>5</v>
      </c>
      <c r="B10" s="47" t="s">
        <v>6</v>
      </c>
      <c r="C10" s="47" t="s">
        <v>7</v>
      </c>
      <c r="D10" s="47" t="s">
        <v>8</v>
      </c>
      <c r="E10" s="17" t="s">
        <v>9</v>
      </c>
      <c r="F10" s="17" t="s">
        <v>9</v>
      </c>
      <c r="G10" s="17" t="s">
        <v>9</v>
      </c>
      <c r="H10" s="47" t="s">
        <v>13</v>
      </c>
      <c r="I10" s="47"/>
      <c r="J10" s="47" t="s">
        <v>13</v>
      </c>
      <c r="K10" s="47"/>
    </row>
    <row r="11" spans="1:11" ht="31.5" customHeight="1" x14ac:dyDescent="0.2">
      <c r="A11" s="46"/>
      <c r="B11" s="47"/>
      <c r="C11" s="47"/>
      <c r="D11" s="47"/>
      <c r="E11" s="17" t="s">
        <v>10</v>
      </c>
      <c r="F11" s="17" t="s">
        <v>11</v>
      </c>
      <c r="G11" s="17" t="s">
        <v>12</v>
      </c>
      <c r="H11" s="47" t="s">
        <v>14</v>
      </c>
      <c r="I11" s="47"/>
      <c r="J11" s="47" t="s">
        <v>29</v>
      </c>
      <c r="K11" s="47"/>
    </row>
    <row r="12" spans="1:11" ht="15.75" x14ac:dyDescent="0.2">
      <c r="A12" s="46"/>
      <c r="B12" s="47"/>
      <c r="C12" s="47"/>
      <c r="D12" s="47"/>
      <c r="E12" s="18"/>
      <c r="F12" s="18"/>
      <c r="G12" s="18"/>
      <c r="H12" s="17" t="s">
        <v>9</v>
      </c>
      <c r="I12" s="17" t="s">
        <v>15</v>
      </c>
      <c r="J12" s="17" t="s">
        <v>9</v>
      </c>
      <c r="K12" s="17" t="s">
        <v>15</v>
      </c>
    </row>
    <row r="13" spans="1:11" ht="15" x14ac:dyDescent="0.25">
      <c r="A13" s="22">
        <v>1</v>
      </c>
      <c r="B13" s="19" t="s">
        <v>424</v>
      </c>
      <c r="C13" s="20" t="s">
        <v>425</v>
      </c>
      <c r="D13" s="21">
        <v>38903</v>
      </c>
      <c r="E13" s="7"/>
      <c r="F13" s="7"/>
      <c r="G13" s="7"/>
      <c r="H13" s="7"/>
      <c r="I13" s="14" t="str">
        <f t="shared" ref="I13:I53" si="0">IF(H13&gt;=90,"Xuất sắc",IF(H13&gt;=80,"Tốt", IF(H13&gt;=65,"Khá",IF(H13&gt;=50,"Trung bình", IF(H13&gt;=35, "Yếu", "Kém")))))</f>
        <v>Kém</v>
      </c>
      <c r="J13" s="7"/>
      <c r="K13" s="14" t="str">
        <f t="shared" ref="K13:K53" si="1">IF(J13&gt;=90,"Xuất sắc",IF(J13&gt;=80,"Tốt", IF(J13&gt;=65,"Khá",IF(J13&gt;=50,"Trung bình", IF(J13&gt;=35, "Yếu", "Kém")))))</f>
        <v>Kém</v>
      </c>
    </row>
    <row r="14" spans="1:11" ht="15" x14ac:dyDescent="0.25">
      <c r="A14" s="22">
        <v>2</v>
      </c>
      <c r="B14" s="19" t="s">
        <v>426</v>
      </c>
      <c r="C14" s="20" t="s">
        <v>427</v>
      </c>
      <c r="D14" s="21">
        <v>39079</v>
      </c>
      <c r="E14" s="7">
        <v>92</v>
      </c>
      <c r="F14" s="7">
        <v>92</v>
      </c>
      <c r="G14" s="7">
        <v>92</v>
      </c>
      <c r="H14" s="7">
        <v>92</v>
      </c>
      <c r="I14" s="14" t="str">
        <f t="shared" si="0"/>
        <v>Xuất sắc</v>
      </c>
      <c r="J14" s="7">
        <v>92</v>
      </c>
      <c r="K14" s="14" t="str">
        <f t="shared" si="1"/>
        <v>Xuất sắc</v>
      </c>
    </row>
    <row r="15" spans="1:11" ht="15" x14ac:dyDescent="0.25">
      <c r="A15" s="22">
        <v>3</v>
      </c>
      <c r="B15" s="19" t="s">
        <v>428</v>
      </c>
      <c r="C15" s="20" t="s">
        <v>429</v>
      </c>
      <c r="D15" s="21">
        <v>39040</v>
      </c>
      <c r="E15" s="7">
        <v>94</v>
      </c>
      <c r="F15" s="7">
        <v>94</v>
      </c>
      <c r="G15" s="7">
        <v>94</v>
      </c>
      <c r="H15" s="7">
        <v>94</v>
      </c>
      <c r="I15" s="14" t="str">
        <f t="shared" si="0"/>
        <v>Xuất sắc</v>
      </c>
      <c r="J15" s="7">
        <v>94</v>
      </c>
      <c r="K15" s="14" t="str">
        <f t="shared" si="1"/>
        <v>Xuất sắc</v>
      </c>
    </row>
    <row r="16" spans="1:11" ht="15" x14ac:dyDescent="0.25">
      <c r="A16" s="22">
        <v>4</v>
      </c>
      <c r="B16" s="19" t="s">
        <v>430</v>
      </c>
      <c r="C16" s="20" t="s">
        <v>431</v>
      </c>
      <c r="D16" s="21">
        <v>38922</v>
      </c>
      <c r="E16" s="7">
        <v>91</v>
      </c>
      <c r="F16" s="7">
        <v>89</v>
      </c>
      <c r="G16" s="7">
        <v>89</v>
      </c>
      <c r="H16" s="7">
        <v>89</v>
      </c>
      <c r="I16" s="14" t="str">
        <f t="shared" si="0"/>
        <v>Tốt</v>
      </c>
      <c r="J16" s="7">
        <v>89</v>
      </c>
      <c r="K16" s="14" t="str">
        <f t="shared" si="1"/>
        <v>Tốt</v>
      </c>
    </row>
    <row r="17" spans="1:11" ht="15" x14ac:dyDescent="0.25">
      <c r="A17" s="22">
        <v>5</v>
      </c>
      <c r="B17" s="19" t="s">
        <v>432</v>
      </c>
      <c r="C17" s="20" t="s">
        <v>433</v>
      </c>
      <c r="D17" s="21">
        <v>38985</v>
      </c>
      <c r="E17" s="7">
        <v>86</v>
      </c>
      <c r="F17" s="7">
        <v>86</v>
      </c>
      <c r="G17" s="7">
        <v>86</v>
      </c>
      <c r="H17" s="7">
        <v>86</v>
      </c>
      <c r="I17" s="14" t="str">
        <f t="shared" si="0"/>
        <v>Tốt</v>
      </c>
      <c r="J17" s="7">
        <v>86</v>
      </c>
      <c r="K17" s="14" t="str">
        <f t="shared" si="1"/>
        <v>Tốt</v>
      </c>
    </row>
    <row r="18" spans="1:11" ht="15" x14ac:dyDescent="0.25">
      <c r="A18" s="22">
        <v>6</v>
      </c>
      <c r="B18" s="19" t="s">
        <v>434</v>
      </c>
      <c r="C18" s="20" t="s">
        <v>435</v>
      </c>
      <c r="D18" s="21">
        <v>38721</v>
      </c>
      <c r="E18" s="7">
        <v>98</v>
      </c>
      <c r="F18" s="7">
        <v>98</v>
      </c>
      <c r="G18" s="7">
        <v>98</v>
      </c>
      <c r="H18" s="7">
        <v>98</v>
      </c>
      <c r="I18" s="14" t="str">
        <f t="shared" si="0"/>
        <v>Xuất sắc</v>
      </c>
      <c r="J18" s="7">
        <v>98</v>
      </c>
      <c r="K18" s="14" t="str">
        <f t="shared" si="1"/>
        <v>Xuất sắc</v>
      </c>
    </row>
    <row r="19" spans="1:11" ht="15" x14ac:dyDescent="0.25">
      <c r="A19" s="22">
        <v>7</v>
      </c>
      <c r="B19" s="19" t="s">
        <v>436</v>
      </c>
      <c r="C19" s="20" t="s">
        <v>66</v>
      </c>
      <c r="D19" s="21">
        <v>39036</v>
      </c>
      <c r="E19" s="7">
        <v>96</v>
      </c>
      <c r="F19" s="7">
        <v>92</v>
      </c>
      <c r="G19" s="7">
        <v>92</v>
      </c>
      <c r="H19" s="7">
        <v>92</v>
      </c>
      <c r="I19" s="14" t="str">
        <f t="shared" si="0"/>
        <v>Xuất sắc</v>
      </c>
      <c r="J19" s="7">
        <v>92</v>
      </c>
      <c r="K19" s="14" t="str">
        <f t="shared" si="1"/>
        <v>Xuất sắc</v>
      </c>
    </row>
    <row r="20" spans="1:11" ht="15" x14ac:dyDescent="0.25">
      <c r="A20" s="22">
        <v>8</v>
      </c>
      <c r="B20" s="19" t="s">
        <v>437</v>
      </c>
      <c r="C20" s="20" t="s">
        <v>438</v>
      </c>
      <c r="D20" s="21">
        <v>38807</v>
      </c>
      <c r="E20" s="7">
        <v>82</v>
      </c>
      <c r="F20" s="7">
        <v>80</v>
      </c>
      <c r="G20" s="7">
        <v>80</v>
      </c>
      <c r="H20" s="7">
        <v>80</v>
      </c>
      <c r="I20" s="14" t="str">
        <f t="shared" si="0"/>
        <v>Tốt</v>
      </c>
      <c r="J20" s="7">
        <v>80</v>
      </c>
      <c r="K20" s="14" t="str">
        <f t="shared" si="1"/>
        <v>Tốt</v>
      </c>
    </row>
    <row r="21" spans="1:11" ht="15" x14ac:dyDescent="0.25">
      <c r="A21" s="22">
        <v>9</v>
      </c>
      <c r="B21" s="19" t="s">
        <v>439</v>
      </c>
      <c r="C21" s="20" t="s">
        <v>440</v>
      </c>
      <c r="D21" s="21">
        <v>38783</v>
      </c>
      <c r="E21" s="7">
        <v>82</v>
      </c>
      <c r="F21" s="7">
        <v>82</v>
      </c>
      <c r="G21" s="7">
        <v>82</v>
      </c>
      <c r="H21" s="7">
        <v>82</v>
      </c>
      <c r="I21" s="14" t="str">
        <f t="shared" si="0"/>
        <v>Tốt</v>
      </c>
      <c r="J21" s="7">
        <v>82</v>
      </c>
      <c r="K21" s="14" t="str">
        <f t="shared" si="1"/>
        <v>Tốt</v>
      </c>
    </row>
    <row r="22" spans="1:11" ht="15" x14ac:dyDescent="0.25">
      <c r="A22" s="22">
        <v>10</v>
      </c>
      <c r="B22" s="19" t="s">
        <v>441</v>
      </c>
      <c r="C22" s="20" t="s">
        <v>442</v>
      </c>
      <c r="D22" s="21">
        <v>38744</v>
      </c>
      <c r="E22" s="7">
        <v>94</v>
      </c>
      <c r="F22" s="7">
        <v>94</v>
      </c>
      <c r="G22" s="7">
        <v>94</v>
      </c>
      <c r="H22" s="7">
        <v>94</v>
      </c>
      <c r="I22" s="14" t="str">
        <f t="shared" si="0"/>
        <v>Xuất sắc</v>
      </c>
      <c r="J22" s="7">
        <v>94</v>
      </c>
      <c r="K22" s="14" t="str">
        <f t="shared" si="1"/>
        <v>Xuất sắc</v>
      </c>
    </row>
    <row r="23" spans="1:11" ht="15" x14ac:dyDescent="0.25">
      <c r="A23" s="22">
        <v>11</v>
      </c>
      <c r="B23" s="19" t="s">
        <v>443</v>
      </c>
      <c r="C23" s="20" t="s">
        <v>444</v>
      </c>
      <c r="D23" s="21">
        <v>39008</v>
      </c>
      <c r="E23" s="7">
        <v>100</v>
      </c>
      <c r="F23" s="7">
        <v>100</v>
      </c>
      <c r="G23" s="7">
        <v>100</v>
      </c>
      <c r="H23" s="7">
        <v>100</v>
      </c>
      <c r="I23" s="14" t="str">
        <f t="shared" si="0"/>
        <v>Xuất sắc</v>
      </c>
      <c r="J23" s="7">
        <v>100</v>
      </c>
      <c r="K23" s="14" t="str">
        <f t="shared" si="1"/>
        <v>Xuất sắc</v>
      </c>
    </row>
    <row r="24" spans="1:11" ht="15" x14ac:dyDescent="0.25">
      <c r="A24" s="22">
        <v>12</v>
      </c>
      <c r="B24" s="19" t="s">
        <v>445</v>
      </c>
      <c r="C24" s="20" t="s">
        <v>446</v>
      </c>
      <c r="D24" s="21">
        <v>38864</v>
      </c>
      <c r="E24" s="7">
        <v>92</v>
      </c>
      <c r="F24" s="7">
        <v>92</v>
      </c>
      <c r="G24" s="7">
        <v>92</v>
      </c>
      <c r="H24" s="7">
        <v>92</v>
      </c>
      <c r="I24" s="14" t="str">
        <f t="shared" si="0"/>
        <v>Xuất sắc</v>
      </c>
      <c r="J24" s="7">
        <v>92</v>
      </c>
      <c r="K24" s="14" t="str">
        <f t="shared" si="1"/>
        <v>Xuất sắc</v>
      </c>
    </row>
    <row r="25" spans="1:11" ht="15" x14ac:dyDescent="0.25">
      <c r="A25" s="22">
        <v>13</v>
      </c>
      <c r="B25" s="19" t="s">
        <v>447</v>
      </c>
      <c r="C25" s="20" t="s">
        <v>448</v>
      </c>
      <c r="D25" s="21">
        <v>38907</v>
      </c>
      <c r="E25" s="7">
        <v>94</v>
      </c>
      <c r="F25" s="7">
        <v>92</v>
      </c>
      <c r="G25" s="7">
        <v>92</v>
      </c>
      <c r="H25" s="7">
        <v>92</v>
      </c>
      <c r="I25" s="14" t="str">
        <f t="shared" si="0"/>
        <v>Xuất sắc</v>
      </c>
      <c r="J25" s="7">
        <v>92</v>
      </c>
      <c r="K25" s="14" t="str">
        <f t="shared" si="1"/>
        <v>Xuất sắc</v>
      </c>
    </row>
    <row r="26" spans="1:11" ht="15" x14ac:dyDescent="0.25">
      <c r="A26" s="22">
        <v>14</v>
      </c>
      <c r="B26" s="19" t="s">
        <v>449</v>
      </c>
      <c r="C26" s="20" t="s">
        <v>450</v>
      </c>
      <c r="D26" s="21">
        <v>38959</v>
      </c>
      <c r="E26" s="7">
        <v>84</v>
      </c>
      <c r="F26" s="7">
        <v>82</v>
      </c>
      <c r="G26" s="7">
        <v>82</v>
      </c>
      <c r="H26" s="7">
        <v>82</v>
      </c>
      <c r="I26" s="14" t="str">
        <f t="shared" si="0"/>
        <v>Tốt</v>
      </c>
      <c r="J26" s="7">
        <v>82</v>
      </c>
      <c r="K26" s="14" t="str">
        <f t="shared" si="1"/>
        <v>Tốt</v>
      </c>
    </row>
    <row r="27" spans="1:11" ht="15" x14ac:dyDescent="0.25">
      <c r="A27" s="22">
        <v>15</v>
      </c>
      <c r="B27" s="19" t="s">
        <v>451</v>
      </c>
      <c r="C27" s="20" t="s">
        <v>452</v>
      </c>
      <c r="D27" s="21">
        <v>38733</v>
      </c>
      <c r="E27" s="7">
        <v>90</v>
      </c>
      <c r="F27" s="7">
        <v>90</v>
      </c>
      <c r="G27" s="7">
        <v>90</v>
      </c>
      <c r="H27" s="7">
        <v>90</v>
      </c>
      <c r="I27" s="14" t="str">
        <f t="shared" si="0"/>
        <v>Xuất sắc</v>
      </c>
      <c r="J27" s="7">
        <v>90</v>
      </c>
      <c r="K27" s="14" t="str">
        <f t="shared" si="1"/>
        <v>Xuất sắc</v>
      </c>
    </row>
    <row r="28" spans="1:11" ht="15" x14ac:dyDescent="0.25">
      <c r="A28" s="22">
        <v>16</v>
      </c>
      <c r="B28" s="19" t="s">
        <v>453</v>
      </c>
      <c r="C28" s="20" t="s">
        <v>454</v>
      </c>
      <c r="D28" s="21">
        <v>38768</v>
      </c>
      <c r="E28" s="7">
        <v>84</v>
      </c>
      <c r="F28" s="7">
        <v>84</v>
      </c>
      <c r="G28" s="7">
        <v>84</v>
      </c>
      <c r="H28" s="7">
        <v>84</v>
      </c>
      <c r="I28" s="14" t="str">
        <f t="shared" si="0"/>
        <v>Tốt</v>
      </c>
      <c r="J28" s="7">
        <v>84</v>
      </c>
      <c r="K28" s="14" t="str">
        <f t="shared" si="1"/>
        <v>Tốt</v>
      </c>
    </row>
    <row r="29" spans="1:11" ht="15" x14ac:dyDescent="0.25">
      <c r="A29" s="22">
        <v>17</v>
      </c>
      <c r="B29" s="19" t="s">
        <v>455</v>
      </c>
      <c r="C29" s="20" t="s">
        <v>456</v>
      </c>
      <c r="D29" s="21">
        <v>38955</v>
      </c>
      <c r="E29" s="7">
        <v>84</v>
      </c>
      <c r="F29" s="7">
        <v>80</v>
      </c>
      <c r="G29" s="7">
        <v>80</v>
      </c>
      <c r="H29" s="7">
        <v>80</v>
      </c>
      <c r="I29" s="14" t="str">
        <f t="shared" si="0"/>
        <v>Tốt</v>
      </c>
      <c r="J29" s="7">
        <v>80</v>
      </c>
      <c r="K29" s="14" t="str">
        <f t="shared" si="1"/>
        <v>Tốt</v>
      </c>
    </row>
    <row r="30" spans="1:11" ht="15" x14ac:dyDescent="0.25">
      <c r="A30" s="22">
        <v>18</v>
      </c>
      <c r="B30" s="19" t="s">
        <v>457</v>
      </c>
      <c r="C30" s="20" t="s">
        <v>458</v>
      </c>
      <c r="D30" s="21">
        <v>39058</v>
      </c>
      <c r="E30" s="7">
        <v>70</v>
      </c>
      <c r="F30" s="7">
        <v>70</v>
      </c>
      <c r="G30" s="7">
        <v>70</v>
      </c>
      <c r="H30" s="7">
        <v>70</v>
      </c>
      <c r="I30" s="14" t="str">
        <f t="shared" si="0"/>
        <v>Khá</v>
      </c>
      <c r="J30" s="7">
        <v>70</v>
      </c>
      <c r="K30" s="14" t="str">
        <f t="shared" si="1"/>
        <v>Khá</v>
      </c>
    </row>
    <row r="31" spans="1:11" ht="15" x14ac:dyDescent="0.25">
      <c r="A31" s="22">
        <v>19</v>
      </c>
      <c r="B31" s="19" t="s">
        <v>459</v>
      </c>
      <c r="C31" s="20" t="s">
        <v>460</v>
      </c>
      <c r="D31" s="21">
        <v>38746</v>
      </c>
      <c r="E31" s="7">
        <v>92</v>
      </c>
      <c r="F31" s="7">
        <v>92</v>
      </c>
      <c r="G31" s="7">
        <v>92</v>
      </c>
      <c r="H31" s="7">
        <v>92</v>
      </c>
      <c r="I31" s="14" t="str">
        <f t="shared" si="0"/>
        <v>Xuất sắc</v>
      </c>
      <c r="J31" s="7">
        <v>92</v>
      </c>
      <c r="K31" s="14" t="str">
        <f t="shared" si="1"/>
        <v>Xuất sắc</v>
      </c>
    </row>
    <row r="32" spans="1:11" ht="15" x14ac:dyDescent="0.25">
      <c r="A32" s="22">
        <v>20</v>
      </c>
      <c r="B32" s="19" t="s">
        <v>461</v>
      </c>
      <c r="C32" s="20" t="s">
        <v>462</v>
      </c>
      <c r="D32" s="21">
        <v>38745</v>
      </c>
      <c r="E32" s="7">
        <v>84</v>
      </c>
      <c r="F32" s="7">
        <v>80</v>
      </c>
      <c r="G32" s="7">
        <v>80</v>
      </c>
      <c r="H32" s="7">
        <v>80</v>
      </c>
      <c r="I32" s="14" t="str">
        <f t="shared" si="0"/>
        <v>Tốt</v>
      </c>
      <c r="J32" s="7">
        <v>80</v>
      </c>
      <c r="K32" s="14" t="str">
        <f t="shared" si="1"/>
        <v>Tốt</v>
      </c>
    </row>
    <row r="33" spans="1:11" ht="15" x14ac:dyDescent="0.25">
      <c r="A33" s="22">
        <v>21</v>
      </c>
      <c r="B33" s="19" t="s">
        <v>463</v>
      </c>
      <c r="C33" s="20" t="s">
        <v>464</v>
      </c>
      <c r="D33" s="21">
        <v>38883</v>
      </c>
      <c r="E33" s="7">
        <v>81</v>
      </c>
      <c r="F33" s="7">
        <v>80</v>
      </c>
      <c r="G33" s="7">
        <v>77</v>
      </c>
      <c r="H33" s="7">
        <v>77</v>
      </c>
      <c r="I33" s="14" t="str">
        <f t="shared" si="0"/>
        <v>Khá</v>
      </c>
      <c r="J33" s="7">
        <v>77</v>
      </c>
      <c r="K33" s="14" t="str">
        <f t="shared" si="1"/>
        <v>Khá</v>
      </c>
    </row>
    <row r="34" spans="1:11" ht="15" x14ac:dyDescent="0.25">
      <c r="A34" s="22">
        <v>22</v>
      </c>
      <c r="B34" s="19" t="s">
        <v>465</v>
      </c>
      <c r="C34" s="20" t="s">
        <v>466</v>
      </c>
      <c r="D34" s="21">
        <v>38756</v>
      </c>
      <c r="E34" s="7">
        <v>94</v>
      </c>
      <c r="F34" s="7">
        <v>90</v>
      </c>
      <c r="G34" s="7">
        <v>94</v>
      </c>
      <c r="H34" s="7">
        <v>94</v>
      </c>
      <c r="I34" s="14" t="str">
        <f t="shared" si="0"/>
        <v>Xuất sắc</v>
      </c>
      <c r="J34" s="7">
        <v>94</v>
      </c>
      <c r="K34" s="14" t="str">
        <f t="shared" si="1"/>
        <v>Xuất sắc</v>
      </c>
    </row>
    <row r="35" spans="1:11" ht="15" x14ac:dyDescent="0.25">
      <c r="A35" s="22">
        <v>23</v>
      </c>
      <c r="B35" s="19" t="s">
        <v>467</v>
      </c>
      <c r="C35" s="20" t="s">
        <v>468</v>
      </c>
      <c r="D35" s="21">
        <v>38943</v>
      </c>
      <c r="E35" s="7">
        <v>85</v>
      </c>
      <c r="F35" s="7">
        <v>85</v>
      </c>
      <c r="G35" s="7">
        <v>85</v>
      </c>
      <c r="H35" s="7">
        <v>85</v>
      </c>
      <c r="I35" s="14" t="str">
        <f t="shared" si="0"/>
        <v>Tốt</v>
      </c>
      <c r="J35" s="7">
        <v>85</v>
      </c>
      <c r="K35" s="14" t="str">
        <f t="shared" si="1"/>
        <v>Tốt</v>
      </c>
    </row>
    <row r="36" spans="1:11" ht="15" x14ac:dyDescent="0.25">
      <c r="A36" s="22">
        <v>24</v>
      </c>
      <c r="B36" s="19" t="s">
        <v>469</v>
      </c>
      <c r="C36" s="20" t="s">
        <v>470</v>
      </c>
      <c r="D36" s="21">
        <v>38916</v>
      </c>
      <c r="E36" s="7">
        <v>84</v>
      </c>
      <c r="F36" s="7">
        <v>84</v>
      </c>
      <c r="G36" s="7">
        <v>84</v>
      </c>
      <c r="H36" s="7">
        <v>84</v>
      </c>
      <c r="I36" s="14" t="str">
        <f t="shared" si="0"/>
        <v>Tốt</v>
      </c>
      <c r="J36" s="7">
        <v>84</v>
      </c>
      <c r="K36" s="14" t="str">
        <f t="shared" si="1"/>
        <v>Tốt</v>
      </c>
    </row>
    <row r="37" spans="1:11" ht="15" x14ac:dyDescent="0.25">
      <c r="A37" s="22">
        <v>25</v>
      </c>
      <c r="B37" s="19" t="s">
        <v>471</v>
      </c>
      <c r="C37" s="20" t="s">
        <v>472</v>
      </c>
      <c r="D37" s="21">
        <v>38992</v>
      </c>
      <c r="E37" s="7">
        <v>84</v>
      </c>
      <c r="F37" s="7">
        <v>82</v>
      </c>
      <c r="G37" s="7">
        <v>84</v>
      </c>
      <c r="H37" s="7">
        <v>84</v>
      </c>
      <c r="I37" s="14" t="str">
        <f t="shared" si="0"/>
        <v>Tốt</v>
      </c>
      <c r="J37" s="7">
        <v>84</v>
      </c>
      <c r="K37" s="14" t="str">
        <f t="shared" si="1"/>
        <v>Tốt</v>
      </c>
    </row>
    <row r="38" spans="1:11" ht="15" x14ac:dyDescent="0.25">
      <c r="A38" s="22">
        <v>26</v>
      </c>
      <c r="B38" s="19" t="s">
        <v>473</v>
      </c>
      <c r="C38" s="20" t="s">
        <v>474</v>
      </c>
      <c r="D38" s="21">
        <v>38837</v>
      </c>
      <c r="E38" s="7">
        <v>82</v>
      </c>
      <c r="F38" s="7">
        <v>82</v>
      </c>
      <c r="G38" s="7">
        <v>79</v>
      </c>
      <c r="H38" s="7">
        <v>79</v>
      </c>
      <c r="I38" s="14" t="str">
        <f t="shared" si="0"/>
        <v>Khá</v>
      </c>
      <c r="J38" s="7">
        <v>79</v>
      </c>
      <c r="K38" s="14" t="str">
        <f t="shared" si="1"/>
        <v>Khá</v>
      </c>
    </row>
    <row r="39" spans="1:11" ht="15" x14ac:dyDescent="0.25">
      <c r="A39" s="22">
        <v>27</v>
      </c>
      <c r="B39" s="19" t="s">
        <v>475</v>
      </c>
      <c r="C39" s="20" t="s">
        <v>476</v>
      </c>
      <c r="D39" s="21">
        <v>38993</v>
      </c>
      <c r="E39" s="7">
        <v>86</v>
      </c>
      <c r="F39" s="7">
        <v>80</v>
      </c>
      <c r="G39" s="7">
        <v>80</v>
      </c>
      <c r="H39" s="7">
        <v>80</v>
      </c>
      <c r="I39" s="14" t="str">
        <f t="shared" si="0"/>
        <v>Tốt</v>
      </c>
      <c r="J39" s="7">
        <v>80</v>
      </c>
      <c r="K39" s="14" t="str">
        <f t="shared" si="1"/>
        <v>Tốt</v>
      </c>
    </row>
    <row r="40" spans="1:11" ht="15" x14ac:dyDescent="0.25">
      <c r="A40" s="22">
        <v>28</v>
      </c>
      <c r="B40" s="19" t="s">
        <v>477</v>
      </c>
      <c r="C40" s="20" t="s">
        <v>478</v>
      </c>
      <c r="D40" s="21">
        <v>38987</v>
      </c>
      <c r="E40" s="7">
        <v>80</v>
      </c>
      <c r="F40" s="7">
        <v>80</v>
      </c>
      <c r="G40" s="7">
        <v>80</v>
      </c>
      <c r="H40" s="7">
        <v>80</v>
      </c>
      <c r="I40" s="14" t="str">
        <f t="shared" si="0"/>
        <v>Tốt</v>
      </c>
      <c r="J40" s="7">
        <v>80</v>
      </c>
      <c r="K40" s="14" t="str">
        <f t="shared" si="1"/>
        <v>Tốt</v>
      </c>
    </row>
    <row r="41" spans="1:11" ht="15" x14ac:dyDescent="0.25">
      <c r="A41" s="22">
        <v>29</v>
      </c>
      <c r="B41" s="19" t="s">
        <v>479</v>
      </c>
      <c r="C41" s="20" t="s">
        <v>480</v>
      </c>
      <c r="D41" s="21">
        <v>38868</v>
      </c>
      <c r="E41" s="7">
        <v>90</v>
      </c>
      <c r="F41" s="7">
        <v>88</v>
      </c>
      <c r="G41" s="7">
        <v>88</v>
      </c>
      <c r="H41" s="7">
        <v>88</v>
      </c>
      <c r="I41" s="14" t="str">
        <f t="shared" si="0"/>
        <v>Tốt</v>
      </c>
      <c r="J41" s="7">
        <v>88</v>
      </c>
      <c r="K41" s="14" t="str">
        <f t="shared" si="1"/>
        <v>Tốt</v>
      </c>
    </row>
    <row r="42" spans="1:11" ht="15" x14ac:dyDescent="0.25">
      <c r="A42" s="22">
        <v>30</v>
      </c>
      <c r="B42" s="19" t="s">
        <v>481</v>
      </c>
      <c r="C42" s="20" t="s">
        <v>482</v>
      </c>
      <c r="D42" s="21">
        <v>38767</v>
      </c>
      <c r="E42" s="7">
        <v>88</v>
      </c>
      <c r="F42" s="7">
        <v>80</v>
      </c>
      <c r="G42" s="7">
        <v>88</v>
      </c>
      <c r="H42" s="7">
        <v>88</v>
      </c>
      <c r="I42" s="14" t="str">
        <f t="shared" si="0"/>
        <v>Tốt</v>
      </c>
      <c r="J42" s="7">
        <v>88</v>
      </c>
      <c r="K42" s="14" t="str">
        <f t="shared" si="1"/>
        <v>Tốt</v>
      </c>
    </row>
    <row r="43" spans="1:11" ht="15" x14ac:dyDescent="0.25">
      <c r="A43" s="22">
        <v>31</v>
      </c>
      <c r="B43" s="19" t="s">
        <v>483</v>
      </c>
      <c r="C43" s="20" t="s">
        <v>484</v>
      </c>
      <c r="D43" s="21">
        <v>38771</v>
      </c>
      <c r="E43" s="7">
        <v>84</v>
      </c>
      <c r="F43" s="7">
        <v>84</v>
      </c>
      <c r="G43" s="7">
        <v>84</v>
      </c>
      <c r="H43" s="7">
        <v>84</v>
      </c>
      <c r="I43" s="14" t="str">
        <f t="shared" si="0"/>
        <v>Tốt</v>
      </c>
      <c r="J43" s="7">
        <v>84</v>
      </c>
      <c r="K43" s="14" t="str">
        <f t="shared" si="1"/>
        <v>Tốt</v>
      </c>
    </row>
    <row r="44" spans="1:11" ht="15" x14ac:dyDescent="0.25">
      <c r="A44" s="22">
        <v>32</v>
      </c>
      <c r="B44" s="19" t="s">
        <v>485</v>
      </c>
      <c r="C44" s="20" t="s">
        <v>486</v>
      </c>
      <c r="D44" s="21">
        <v>39010</v>
      </c>
      <c r="E44" s="7">
        <v>96</v>
      </c>
      <c r="F44" s="7">
        <v>96</v>
      </c>
      <c r="G44" s="7">
        <v>96</v>
      </c>
      <c r="H44" s="7">
        <v>96</v>
      </c>
      <c r="I44" s="14" t="str">
        <f t="shared" si="0"/>
        <v>Xuất sắc</v>
      </c>
      <c r="J44" s="7">
        <v>96</v>
      </c>
      <c r="K44" s="14" t="str">
        <f t="shared" si="1"/>
        <v>Xuất sắc</v>
      </c>
    </row>
    <row r="45" spans="1:11" ht="15" x14ac:dyDescent="0.25">
      <c r="A45" s="22">
        <v>33</v>
      </c>
      <c r="B45" s="19" t="s">
        <v>487</v>
      </c>
      <c r="C45" s="20" t="s">
        <v>488</v>
      </c>
      <c r="D45" s="21">
        <v>38834</v>
      </c>
      <c r="E45" s="7">
        <v>70</v>
      </c>
      <c r="F45" s="7">
        <v>70</v>
      </c>
      <c r="G45" s="7">
        <v>70</v>
      </c>
      <c r="H45" s="7">
        <v>70</v>
      </c>
      <c r="I45" s="14" t="str">
        <f t="shared" si="0"/>
        <v>Khá</v>
      </c>
      <c r="J45" s="7">
        <v>70</v>
      </c>
      <c r="K45" s="14" t="str">
        <f t="shared" si="1"/>
        <v>Khá</v>
      </c>
    </row>
    <row r="46" spans="1:11" ht="15" x14ac:dyDescent="0.25">
      <c r="A46" s="22">
        <v>34</v>
      </c>
      <c r="B46" s="19" t="s">
        <v>489</v>
      </c>
      <c r="C46" s="20" t="s">
        <v>490</v>
      </c>
      <c r="D46" s="21">
        <v>38861</v>
      </c>
      <c r="E46" s="7">
        <v>84</v>
      </c>
      <c r="F46" s="7">
        <v>80</v>
      </c>
      <c r="G46" s="7">
        <v>80</v>
      </c>
      <c r="H46" s="7">
        <v>80</v>
      </c>
      <c r="I46" s="14" t="str">
        <f t="shared" si="0"/>
        <v>Tốt</v>
      </c>
      <c r="J46" s="7">
        <v>80</v>
      </c>
      <c r="K46" s="14" t="str">
        <f t="shared" si="1"/>
        <v>Tốt</v>
      </c>
    </row>
    <row r="47" spans="1:11" ht="15" x14ac:dyDescent="0.25">
      <c r="A47" s="22">
        <v>35</v>
      </c>
      <c r="B47" s="19" t="s">
        <v>491</v>
      </c>
      <c r="C47" s="20" t="s">
        <v>492</v>
      </c>
      <c r="D47" s="21">
        <v>39036</v>
      </c>
      <c r="E47" s="7">
        <v>94</v>
      </c>
      <c r="F47" s="7">
        <v>94</v>
      </c>
      <c r="G47" s="7">
        <v>94</v>
      </c>
      <c r="H47" s="7">
        <v>94</v>
      </c>
      <c r="I47" s="14" t="str">
        <f t="shared" si="0"/>
        <v>Xuất sắc</v>
      </c>
      <c r="J47" s="7">
        <v>94</v>
      </c>
      <c r="K47" s="14" t="str">
        <f t="shared" si="1"/>
        <v>Xuất sắc</v>
      </c>
    </row>
    <row r="48" spans="1:11" ht="15" x14ac:dyDescent="0.25">
      <c r="A48" s="22">
        <v>36</v>
      </c>
      <c r="B48" s="19" t="s">
        <v>493</v>
      </c>
      <c r="C48" s="20" t="s">
        <v>494</v>
      </c>
      <c r="D48" s="21">
        <v>39015</v>
      </c>
      <c r="E48" s="7">
        <v>72</v>
      </c>
      <c r="F48" s="7">
        <v>82</v>
      </c>
      <c r="G48" s="7">
        <v>82</v>
      </c>
      <c r="H48" s="7">
        <v>82</v>
      </c>
      <c r="I48" s="14" t="str">
        <f t="shared" si="0"/>
        <v>Tốt</v>
      </c>
      <c r="J48" s="7">
        <v>82</v>
      </c>
      <c r="K48" s="14" t="str">
        <f t="shared" si="1"/>
        <v>Tốt</v>
      </c>
    </row>
    <row r="49" spans="1:11" ht="15" x14ac:dyDescent="0.25">
      <c r="A49" s="22">
        <v>37</v>
      </c>
      <c r="B49" s="19" t="s">
        <v>495</v>
      </c>
      <c r="C49" s="20" t="s">
        <v>496</v>
      </c>
      <c r="D49" s="21">
        <v>39032</v>
      </c>
      <c r="E49" s="7">
        <v>82</v>
      </c>
      <c r="F49" s="7">
        <v>80</v>
      </c>
      <c r="G49" s="7">
        <v>82</v>
      </c>
      <c r="H49" s="7">
        <v>82</v>
      </c>
      <c r="I49" s="14" t="str">
        <f t="shared" si="0"/>
        <v>Tốt</v>
      </c>
      <c r="J49" s="7">
        <v>82</v>
      </c>
      <c r="K49" s="14" t="str">
        <f t="shared" si="1"/>
        <v>Tốt</v>
      </c>
    </row>
    <row r="50" spans="1:11" ht="15" x14ac:dyDescent="0.25">
      <c r="A50" s="22">
        <v>38</v>
      </c>
      <c r="B50" s="19" t="s">
        <v>497</v>
      </c>
      <c r="C50" s="20" t="s">
        <v>498</v>
      </c>
      <c r="D50" s="21">
        <v>38573</v>
      </c>
      <c r="E50" s="7">
        <v>86</v>
      </c>
      <c r="F50" s="7">
        <v>82</v>
      </c>
      <c r="G50" s="7">
        <v>82</v>
      </c>
      <c r="H50" s="7">
        <v>82</v>
      </c>
      <c r="I50" s="14" t="str">
        <f t="shared" si="0"/>
        <v>Tốt</v>
      </c>
      <c r="J50" s="7">
        <v>82</v>
      </c>
      <c r="K50" s="14" t="str">
        <f t="shared" si="1"/>
        <v>Tốt</v>
      </c>
    </row>
    <row r="51" spans="1:11" ht="15" x14ac:dyDescent="0.25">
      <c r="A51" s="22">
        <v>39</v>
      </c>
      <c r="B51" s="19" t="s">
        <v>499</v>
      </c>
      <c r="C51" s="20" t="s">
        <v>500</v>
      </c>
      <c r="D51" s="21">
        <v>38915</v>
      </c>
      <c r="E51" s="7">
        <v>82</v>
      </c>
      <c r="F51" s="7">
        <v>82</v>
      </c>
      <c r="G51" s="7">
        <v>82</v>
      </c>
      <c r="H51" s="7">
        <v>82</v>
      </c>
      <c r="I51" s="14" t="str">
        <f t="shared" si="0"/>
        <v>Tốt</v>
      </c>
      <c r="J51" s="7">
        <v>82</v>
      </c>
      <c r="K51" s="14" t="str">
        <f t="shared" si="1"/>
        <v>Tốt</v>
      </c>
    </row>
    <row r="52" spans="1:11" ht="15" x14ac:dyDescent="0.25">
      <c r="A52" s="22">
        <v>40</v>
      </c>
      <c r="B52" s="19" t="s">
        <v>501</v>
      </c>
      <c r="C52" s="20" t="s">
        <v>502</v>
      </c>
      <c r="D52" s="21">
        <v>38764</v>
      </c>
      <c r="E52" s="7">
        <v>84</v>
      </c>
      <c r="F52" s="7">
        <v>80</v>
      </c>
      <c r="G52" s="7">
        <v>84</v>
      </c>
      <c r="H52" s="7">
        <v>84</v>
      </c>
      <c r="I52" s="14" t="str">
        <f t="shared" si="0"/>
        <v>Tốt</v>
      </c>
      <c r="J52" s="7">
        <v>84</v>
      </c>
      <c r="K52" s="14" t="str">
        <f t="shared" si="1"/>
        <v>Tốt</v>
      </c>
    </row>
    <row r="53" spans="1:11" ht="15" x14ac:dyDescent="0.25">
      <c r="A53" s="22">
        <v>41</v>
      </c>
      <c r="B53" s="19" t="s">
        <v>503</v>
      </c>
      <c r="C53" s="20" t="s">
        <v>504</v>
      </c>
      <c r="D53" s="21">
        <v>38947</v>
      </c>
      <c r="E53" s="7">
        <v>82</v>
      </c>
      <c r="F53" s="7">
        <v>80</v>
      </c>
      <c r="G53" s="7">
        <v>82</v>
      </c>
      <c r="H53" s="7">
        <v>82</v>
      </c>
      <c r="I53" s="14" t="str">
        <f t="shared" si="0"/>
        <v>Tốt</v>
      </c>
      <c r="J53" s="7">
        <v>82</v>
      </c>
      <c r="K53" s="14" t="str">
        <f t="shared" si="1"/>
        <v>Tốt</v>
      </c>
    </row>
    <row r="55" spans="1:11" x14ac:dyDescent="0.2">
      <c r="A55" s="34" t="s">
        <v>505</v>
      </c>
      <c r="B55" s="34"/>
      <c r="C55" s="34"/>
    </row>
  </sheetData>
  <mergeCells count="16">
    <mergeCell ref="A6:K6"/>
    <mergeCell ref="A55:C55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3">
    <cfRule type="duplicateValues" dxfId="5" priority="1"/>
    <cfRule type="duplicateValues" dxfId="4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8815-CF44-4060-9571-93AD4E01CEA6}">
  <dimension ref="A1:K50"/>
  <sheetViews>
    <sheetView topLeftCell="A3" workbookViewId="0">
      <selection activeCell="L41" sqref="L41"/>
    </sheetView>
  </sheetViews>
  <sheetFormatPr defaultColWidth="21.75" defaultRowHeight="14.25" x14ac:dyDescent="0.2"/>
  <cols>
    <col min="1" max="1" width="4.75" style="5" bestFit="1" customWidth="1"/>
    <col min="2" max="2" width="8.875" style="5" bestFit="1" customWidth="1"/>
    <col min="3" max="3" width="21" bestFit="1" customWidth="1"/>
    <col min="4" max="4" width="9.875" style="5" bestFit="1" customWidth="1"/>
    <col min="5" max="5" width="6.875" style="5" bestFit="1" customWidth="1"/>
    <col min="6" max="8" width="5.375" style="5" bestFit="1" customWidth="1"/>
    <col min="9" max="9" width="7.75" bestFit="1" customWidth="1"/>
    <col min="10" max="10" width="5.375" style="5" bestFit="1" customWidth="1"/>
    <col min="11" max="11" width="11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8"/>
    </row>
    <row r="5" spans="1:11" ht="19.5" x14ac:dyDescent="0.2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9.5" x14ac:dyDescent="0.2">
      <c r="A6" s="33" t="s">
        <v>506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19.5" x14ac:dyDescent="0.2">
      <c r="A7" s="33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10" spans="1:11" ht="15.75" x14ac:dyDescent="0.2">
      <c r="A10" s="46" t="s">
        <v>5</v>
      </c>
      <c r="B10" s="47" t="s">
        <v>6</v>
      </c>
      <c r="C10" s="47" t="s">
        <v>7</v>
      </c>
      <c r="D10" s="47" t="s">
        <v>8</v>
      </c>
      <c r="E10" s="17" t="s">
        <v>9</v>
      </c>
      <c r="F10" s="17" t="s">
        <v>9</v>
      </c>
      <c r="G10" s="17" t="s">
        <v>9</v>
      </c>
      <c r="H10" s="47" t="s">
        <v>13</v>
      </c>
      <c r="I10" s="47"/>
      <c r="J10" s="47" t="s">
        <v>13</v>
      </c>
      <c r="K10" s="47"/>
    </row>
    <row r="11" spans="1:11" ht="31.5" customHeight="1" x14ac:dyDescent="0.2">
      <c r="A11" s="46"/>
      <c r="B11" s="47"/>
      <c r="C11" s="47"/>
      <c r="D11" s="47"/>
      <c r="E11" s="17" t="s">
        <v>10</v>
      </c>
      <c r="F11" s="17" t="s">
        <v>11</v>
      </c>
      <c r="G11" s="17" t="s">
        <v>12</v>
      </c>
      <c r="H11" s="47" t="s">
        <v>14</v>
      </c>
      <c r="I11" s="47"/>
      <c r="J11" s="47" t="s">
        <v>29</v>
      </c>
      <c r="K11" s="47"/>
    </row>
    <row r="12" spans="1:11" ht="15.75" x14ac:dyDescent="0.2">
      <c r="A12" s="46"/>
      <c r="B12" s="47"/>
      <c r="C12" s="47"/>
      <c r="D12" s="47"/>
      <c r="E12" s="18"/>
      <c r="F12" s="18"/>
      <c r="G12" s="18"/>
      <c r="H12" s="17" t="s">
        <v>9</v>
      </c>
      <c r="I12" s="17" t="s">
        <v>15</v>
      </c>
      <c r="J12" s="17" t="s">
        <v>9</v>
      </c>
      <c r="K12" s="17" t="s">
        <v>15</v>
      </c>
    </row>
    <row r="13" spans="1:11" ht="15" x14ac:dyDescent="0.25">
      <c r="A13" s="22">
        <v>1</v>
      </c>
      <c r="B13" s="19" t="s">
        <v>507</v>
      </c>
      <c r="C13" s="20" t="s">
        <v>508</v>
      </c>
      <c r="D13" s="21">
        <v>38938</v>
      </c>
      <c r="E13" s="7">
        <v>70</v>
      </c>
      <c r="F13" s="7">
        <v>80</v>
      </c>
      <c r="G13" s="7">
        <v>80</v>
      </c>
      <c r="H13" s="7">
        <v>80</v>
      </c>
      <c r="I13" s="14" t="str">
        <f t="shared" ref="I13:I48" si="0">IF(H13&gt;=90,"Xuất sắc",IF(H13&gt;=80,"Tốt", IF(H13&gt;=65,"Khá",IF(H13&gt;=50,"Trung bình", IF(H13&gt;=35, "Yếu", "Kém")))))</f>
        <v>Tốt</v>
      </c>
      <c r="J13" s="7">
        <v>80</v>
      </c>
      <c r="K13" s="14" t="str">
        <f t="shared" ref="K13:K48" si="1">IF(J13&gt;=90,"Xuất sắc",IF(J13&gt;=80,"Tốt", IF(J13&gt;=65,"Khá",IF(J13&gt;=50,"Trung bình", IF(J13&gt;=35, "Yếu", "Kém")))))</f>
        <v>Tốt</v>
      </c>
    </row>
    <row r="14" spans="1:11" ht="15" x14ac:dyDescent="0.25">
      <c r="A14" s="22">
        <v>2</v>
      </c>
      <c r="B14" s="19" t="s">
        <v>509</v>
      </c>
      <c r="C14" s="20" t="s">
        <v>510</v>
      </c>
      <c r="D14" s="21">
        <v>38772</v>
      </c>
      <c r="E14" s="7">
        <v>98</v>
      </c>
      <c r="F14" s="7">
        <v>100</v>
      </c>
      <c r="G14" s="7">
        <v>98</v>
      </c>
      <c r="H14" s="7">
        <v>98</v>
      </c>
      <c r="I14" s="14" t="str">
        <f t="shared" si="0"/>
        <v>Xuất sắc</v>
      </c>
      <c r="J14" s="7">
        <v>98</v>
      </c>
      <c r="K14" s="14" t="str">
        <f t="shared" si="1"/>
        <v>Xuất sắc</v>
      </c>
    </row>
    <row r="15" spans="1:11" ht="15" x14ac:dyDescent="0.25">
      <c r="A15" s="22">
        <v>3</v>
      </c>
      <c r="B15" s="19" t="s">
        <v>511</v>
      </c>
      <c r="C15" s="20" t="s">
        <v>512</v>
      </c>
      <c r="D15" s="21">
        <v>38999</v>
      </c>
      <c r="E15" s="7">
        <v>80</v>
      </c>
      <c r="F15" s="7">
        <v>80</v>
      </c>
      <c r="G15" s="7">
        <v>80</v>
      </c>
      <c r="H15" s="7">
        <v>80</v>
      </c>
      <c r="I15" s="14" t="str">
        <f t="shared" si="0"/>
        <v>Tốt</v>
      </c>
      <c r="J15" s="7">
        <v>80</v>
      </c>
      <c r="K15" s="14" t="str">
        <f t="shared" si="1"/>
        <v>Tốt</v>
      </c>
    </row>
    <row r="16" spans="1:11" ht="15" x14ac:dyDescent="0.25">
      <c r="A16" s="22">
        <v>4</v>
      </c>
      <c r="B16" s="19" t="s">
        <v>513</v>
      </c>
      <c r="C16" s="20" t="s">
        <v>514</v>
      </c>
      <c r="D16" s="21">
        <v>39011</v>
      </c>
      <c r="E16" s="7">
        <v>92</v>
      </c>
      <c r="F16" s="7">
        <v>92</v>
      </c>
      <c r="G16" s="7">
        <v>92</v>
      </c>
      <c r="H16" s="7">
        <v>92</v>
      </c>
      <c r="I16" s="14" t="str">
        <f t="shared" si="0"/>
        <v>Xuất sắc</v>
      </c>
      <c r="J16" s="7">
        <v>92</v>
      </c>
      <c r="K16" s="14" t="str">
        <f t="shared" si="1"/>
        <v>Xuất sắc</v>
      </c>
    </row>
    <row r="17" spans="1:11" ht="15" x14ac:dyDescent="0.25">
      <c r="A17" s="22">
        <v>5</v>
      </c>
      <c r="B17" s="19" t="s">
        <v>515</v>
      </c>
      <c r="C17" s="20" t="s">
        <v>516</v>
      </c>
      <c r="D17" s="21">
        <v>38662</v>
      </c>
      <c r="E17" s="7">
        <v>82</v>
      </c>
      <c r="F17" s="7">
        <v>92</v>
      </c>
      <c r="G17" s="7">
        <v>92</v>
      </c>
      <c r="H17" s="7">
        <v>92</v>
      </c>
      <c r="I17" s="14" t="str">
        <f t="shared" si="0"/>
        <v>Xuất sắc</v>
      </c>
      <c r="J17" s="7">
        <v>92</v>
      </c>
      <c r="K17" s="14" t="str">
        <f t="shared" si="1"/>
        <v>Xuất sắc</v>
      </c>
    </row>
    <row r="18" spans="1:11" ht="15" x14ac:dyDescent="0.25">
      <c r="A18" s="22">
        <v>6</v>
      </c>
      <c r="B18" s="19" t="s">
        <v>517</v>
      </c>
      <c r="C18" s="20" t="s">
        <v>518</v>
      </c>
      <c r="D18" s="21">
        <v>39079</v>
      </c>
      <c r="E18" s="7">
        <v>96</v>
      </c>
      <c r="F18" s="7">
        <v>96</v>
      </c>
      <c r="G18" s="7">
        <v>96</v>
      </c>
      <c r="H18" s="7">
        <v>96</v>
      </c>
      <c r="I18" s="14" t="str">
        <f t="shared" si="0"/>
        <v>Xuất sắc</v>
      </c>
      <c r="J18" s="7">
        <v>96</v>
      </c>
      <c r="K18" s="14" t="str">
        <f t="shared" si="1"/>
        <v>Xuất sắc</v>
      </c>
    </row>
    <row r="19" spans="1:11" ht="15" x14ac:dyDescent="0.25">
      <c r="A19" s="22">
        <v>7</v>
      </c>
      <c r="B19" s="19" t="s">
        <v>519</v>
      </c>
      <c r="C19" s="20" t="s">
        <v>520</v>
      </c>
      <c r="D19" s="21">
        <v>38750</v>
      </c>
      <c r="E19" s="7">
        <v>82</v>
      </c>
      <c r="F19" s="7">
        <v>82</v>
      </c>
      <c r="G19" s="7">
        <v>82</v>
      </c>
      <c r="H19" s="7">
        <v>82</v>
      </c>
      <c r="I19" s="14" t="str">
        <f t="shared" si="0"/>
        <v>Tốt</v>
      </c>
      <c r="J19" s="7">
        <v>82</v>
      </c>
      <c r="K19" s="14" t="str">
        <f t="shared" si="1"/>
        <v>Tốt</v>
      </c>
    </row>
    <row r="20" spans="1:11" ht="15" x14ac:dyDescent="0.25">
      <c r="A20" s="22">
        <v>8</v>
      </c>
      <c r="B20" s="19" t="s">
        <v>521</v>
      </c>
      <c r="C20" s="20" t="s">
        <v>522</v>
      </c>
      <c r="D20" s="21">
        <v>38890</v>
      </c>
      <c r="E20" s="7">
        <v>94</v>
      </c>
      <c r="F20" s="7">
        <v>94</v>
      </c>
      <c r="G20" s="7">
        <v>94</v>
      </c>
      <c r="H20" s="7">
        <v>94</v>
      </c>
      <c r="I20" s="14" t="str">
        <f t="shared" si="0"/>
        <v>Xuất sắc</v>
      </c>
      <c r="J20" s="7">
        <v>94</v>
      </c>
      <c r="K20" s="14" t="str">
        <f t="shared" si="1"/>
        <v>Xuất sắc</v>
      </c>
    </row>
    <row r="21" spans="1:11" ht="15" x14ac:dyDescent="0.25">
      <c r="A21" s="22">
        <v>9</v>
      </c>
      <c r="B21" s="19" t="s">
        <v>523</v>
      </c>
      <c r="C21" s="20" t="s">
        <v>524</v>
      </c>
      <c r="D21" s="21">
        <v>38912</v>
      </c>
      <c r="E21" s="7">
        <v>77</v>
      </c>
      <c r="F21" s="7">
        <v>77</v>
      </c>
      <c r="G21" s="7">
        <v>77</v>
      </c>
      <c r="H21" s="7">
        <v>77</v>
      </c>
      <c r="I21" s="14" t="str">
        <f t="shared" si="0"/>
        <v>Khá</v>
      </c>
      <c r="J21" s="7">
        <v>77</v>
      </c>
      <c r="K21" s="14" t="str">
        <f t="shared" si="1"/>
        <v>Khá</v>
      </c>
    </row>
    <row r="22" spans="1:11" ht="15" x14ac:dyDescent="0.25">
      <c r="A22" s="22">
        <v>10</v>
      </c>
      <c r="B22" s="19" t="s">
        <v>525</v>
      </c>
      <c r="C22" s="20" t="s">
        <v>526</v>
      </c>
      <c r="D22" s="21">
        <v>38743</v>
      </c>
      <c r="E22" s="7">
        <v>74</v>
      </c>
      <c r="F22" s="7">
        <v>80</v>
      </c>
      <c r="G22" s="7">
        <v>82</v>
      </c>
      <c r="H22" s="7">
        <v>82</v>
      </c>
      <c r="I22" s="14" t="str">
        <f t="shared" si="0"/>
        <v>Tốt</v>
      </c>
      <c r="J22" s="7">
        <v>82</v>
      </c>
      <c r="K22" s="14" t="str">
        <f t="shared" si="1"/>
        <v>Tốt</v>
      </c>
    </row>
    <row r="23" spans="1:11" ht="15" x14ac:dyDescent="0.25">
      <c r="A23" s="22">
        <v>11</v>
      </c>
      <c r="B23" s="19" t="s">
        <v>527</v>
      </c>
      <c r="C23" s="20" t="s">
        <v>528</v>
      </c>
      <c r="D23" s="21">
        <v>38953</v>
      </c>
      <c r="E23" s="7">
        <v>82</v>
      </c>
      <c r="F23" s="7">
        <v>82</v>
      </c>
      <c r="G23" s="7">
        <v>82</v>
      </c>
      <c r="H23" s="7">
        <v>82</v>
      </c>
      <c r="I23" s="14" t="str">
        <f t="shared" si="0"/>
        <v>Tốt</v>
      </c>
      <c r="J23" s="7">
        <v>82</v>
      </c>
      <c r="K23" s="14" t="str">
        <f t="shared" si="1"/>
        <v>Tốt</v>
      </c>
    </row>
    <row r="24" spans="1:11" ht="15" x14ac:dyDescent="0.25">
      <c r="A24" s="22">
        <v>12</v>
      </c>
      <c r="B24" s="19" t="s">
        <v>529</v>
      </c>
      <c r="C24" s="20" t="s">
        <v>530</v>
      </c>
      <c r="D24" s="21">
        <v>38780</v>
      </c>
      <c r="E24" s="7">
        <v>82</v>
      </c>
      <c r="F24" s="7">
        <v>82</v>
      </c>
      <c r="G24" s="7">
        <v>82</v>
      </c>
      <c r="H24" s="7">
        <v>82</v>
      </c>
      <c r="I24" s="14" t="str">
        <f t="shared" si="0"/>
        <v>Tốt</v>
      </c>
      <c r="J24" s="7">
        <v>82</v>
      </c>
      <c r="K24" s="14" t="str">
        <f t="shared" si="1"/>
        <v>Tốt</v>
      </c>
    </row>
    <row r="25" spans="1:11" ht="15" x14ac:dyDescent="0.25">
      <c r="A25" s="22">
        <v>13</v>
      </c>
      <c r="B25" s="19" t="s">
        <v>531</v>
      </c>
      <c r="C25" s="20" t="s">
        <v>532</v>
      </c>
      <c r="D25" s="21">
        <v>38782</v>
      </c>
      <c r="E25" s="7">
        <v>82</v>
      </c>
      <c r="F25" s="7">
        <v>90</v>
      </c>
      <c r="G25" s="7">
        <v>90</v>
      </c>
      <c r="H25" s="7">
        <v>90</v>
      </c>
      <c r="I25" s="14" t="str">
        <f t="shared" si="0"/>
        <v>Xuất sắc</v>
      </c>
      <c r="J25" s="7">
        <v>90</v>
      </c>
      <c r="K25" s="14" t="str">
        <f t="shared" si="1"/>
        <v>Xuất sắc</v>
      </c>
    </row>
    <row r="26" spans="1:11" ht="15" x14ac:dyDescent="0.25">
      <c r="A26" s="22">
        <v>14</v>
      </c>
      <c r="B26" s="19" t="s">
        <v>533</v>
      </c>
      <c r="C26" s="20" t="s">
        <v>534</v>
      </c>
      <c r="D26" s="21">
        <v>38914</v>
      </c>
      <c r="E26" s="7">
        <v>82</v>
      </c>
      <c r="F26" s="7">
        <v>82</v>
      </c>
      <c r="G26" s="7">
        <v>82</v>
      </c>
      <c r="H26" s="7">
        <v>82</v>
      </c>
      <c r="I26" s="14" t="str">
        <f t="shared" si="0"/>
        <v>Tốt</v>
      </c>
      <c r="J26" s="7">
        <v>82</v>
      </c>
      <c r="K26" s="14" t="str">
        <f t="shared" si="1"/>
        <v>Tốt</v>
      </c>
    </row>
    <row r="27" spans="1:11" ht="15" x14ac:dyDescent="0.25">
      <c r="A27" s="22">
        <v>15</v>
      </c>
      <c r="B27" s="19" t="s">
        <v>535</v>
      </c>
      <c r="C27" s="20" t="s">
        <v>536</v>
      </c>
      <c r="D27" s="21">
        <v>38640</v>
      </c>
      <c r="E27" s="7">
        <v>90</v>
      </c>
      <c r="F27" s="7">
        <v>90</v>
      </c>
      <c r="G27" s="7">
        <v>90</v>
      </c>
      <c r="H27" s="7">
        <v>90</v>
      </c>
      <c r="I27" s="14" t="str">
        <f t="shared" si="0"/>
        <v>Xuất sắc</v>
      </c>
      <c r="J27" s="7">
        <v>90</v>
      </c>
      <c r="K27" s="14" t="str">
        <f t="shared" si="1"/>
        <v>Xuất sắc</v>
      </c>
    </row>
    <row r="28" spans="1:11" ht="15" x14ac:dyDescent="0.25">
      <c r="A28" s="22">
        <v>16</v>
      </c>
      <c r="B28" s="19" t="s">
        <v>537</v>
      </c>
      <c r="C28" s="20" t="s">
        <v>538</v>
      </c>
      <c r="D28" s="21">
        <v>38751</v>
      </c>
      <c r="E28" s="7"/>
      <c r="F28" s="7"/>
      <c r="G28" s="7"/>
      <c r="H28" s="7"/>
      <c r="I28" s="14" t="str">
        <f t="shared" si="0"/>
        <v>Kém</v>
      </c>
      <c r="J28" s="7"/>
      <c r="K28" s="14" t="str">
        <f t="shared" si="1"/>
        <v>Kém</v>
      </c>
    </row>
    <row r="29" spans="1:11" ht="15" x14ac:dyDescent="0.25">
      <c r="A29" s="22">
        <v>17</v>
      </c>
      <c r="B29" s="19" t="s">
        <v>539</v>
      </c>
      <c r="C29" s="20" t="s">
        <v>540</v>
      </c>
      <c r="D29" s="21">
        <v>38744</v>
      </c>
      <c r="E29" s="7">
        <v>94</v>
      </c>
      <c r="F29" s="7">
        <v>94</v>
      </c>
      <c r="G29" s="7">
        <v>94</v>
      </c>
      <c r="H29" s="7">
        <v>94</v>
      </c>
      <c r="I29" s="14" t="str">
        <f t="shared" si="0"/>
        <v>Xuất sắc</v>
      </c>
      <c r="J29" s="7">
        <v>94</v>
      </c>
      <c r="K29" s="14" t="str">
        <f t="shared" si="1"/>
        <v>Xuất sắc</v>
      </c>
    </row>
    <row r="30" spans="1:11" ht="15" x14ac:dyDescent="0.25">
      <c r="A30" s="22">
        <v>18</v>
      </c>
      <c r="B30" s="19" t="s">
        <v>541</v>
      </c>
      <c r="C30" s="20" t="s">
        <v>542</v>
      </c>
      <c r="D30" s="21">
        <v>38735</v>
      </c>
      <c r="E30" s="7">
        <v>90</v>
      </c>
      <c r="F30" s="7">
        <v>90</v>
      </c>
      <c r="G30" s="7">
        <v>90</v>
      </c>
      <c r="H30" s="7">
        <v>90</v>
      </c>
      <c r="I30" s="14" t="str">
        <f t="shared" si="0"/>
        <v>Xuất sắc</v>
      </c>
      <c r="J30" s="7">
        <v>90</v>
      </c>
      <c r="K30" s="14" t="str">
        <f t="shared" si="1"/>
        <v>Xuất sắc</v>
      </c>
    </row>
    <row r="31" spans="1:11" ht="15" x14ac:dyDescent="0.25">
      <c r="A31" s="22">
        <v>19</v>
      </c>
      <c r="B31" s="19" t="s">
        <v>543</v>
      </c>
      <c r="C31" s="20" t="s">
        <v>544</v>
      </c>
      <c r="D31" s="21">
        <v>38771</v>
      </c>
      <c r="E31" s="7">
        <v>82</v>
      </c>
      <c r="F31" s="7">
        <v>82</v>
      </c>
      <c r="G31" s="7">
        <v>82</v>
      </c>
      <c r="H31" s="7">
        <v>82</v>
      </c>
      <c r="I31" s="14" t="str">
        <f t="shared" si="0"/>
        <v>Tốt</v>
      </c>
      <c r="J31" s="7">
        <v>82</v>
      </c>
      <c r="K31" s="14" t="str">
        <f t="shared" si="1"/>
        <v>Tốt</v>
      </c>
    </row>
    <row r="32" spans="1:11" ht="15" x14ac:dyDescent="0.25">
      <c r="A32" s="22">
        <v>20</v>
      </c>
      <c r="B32" s="19" t="s">
        <v>545</v>
      </c>
      <c r="C32" s="20" t="s">
        <v>546</v>
      </c>
      <c r="D32" s="21">
        <v>39005</v>
      </c>
      <c r="E32" s="7">
        <v>70</v>
      </c>
      <c r="F32" s="7">
        <v>78</v>
      </c>
      <c r="G32" s="7">
        <v>78</v>
      </c>
      <c r="H32" s="7">
        <v>78</v>
      </c>
      <c r="I32" s="14" t="str">
        <f t="shared" si="0"/>
        <v>Khá</v>
      </c>
      <c r="J32" s="7">
        <v>78</v>
      </c>
      <c r="K32" s="14" t="str">
        <f t="shared" si="1"/>
        <v>Khá</v>
      </c>
    </row>
    <row r="33" spans="1:11" ht="15" x14ac:dyDescent="0.25">
      <c r="A33" s="22">
        <v>21</v>
      </c>
      <c r="B33" s="19" t="s">
        <v>547</v>
      </c>
      <c r="C33" s="20" t="s">
        <v>548</v>
      </c>
      <c r="D33" s="21">
        <v>38792</v>
      </c>
      <c r="E33" s="7">
        <v>70</v>
      </c>
      <c r="F33" s="7">
        <v>70</v>
      </c>
      <c r="G33" s="7">
        <v>70</v>
      </c>
      <c r="H33" s="7">
        <v>70</v>
      </c>
      <c r="I33" s="14" t="str">
        <f t="shared" si="0"/>
        <v>Khá</v>
      </c>
      <c r="J33" s="7">
        <v>70</v>
      </c>
      <c r="K33" s="14" t="str">
        <f t="shared" si="1"/>
        <v>Khá</v>
      </c>
    </row>
    <row r="34" spans="1:11" ht="15" x14ac:dyDescent="0.25">
      <c r="A34" s="22">
        <v>22</v>
      </c>
      <c r="B34" s="19" t="s">
        <v>549</v>
      </c>
      <c r="C34" s="20" t="s">
        <v>550</v>
      </c>
      <c r="D34" s="21">
        <v>39038</v>
      </c>
      <c r="E34" s="7">
        <v>85</v>
      </c>
      <c r="F34" s="7">
        <v>85</v>
      </c>
      <c r="G34" s="7">
        <v>85</v>
      </c>
      <c r="H34" s="7">
        <v>85</v>
      </c>
      <c r="I34" s="14" t="str">
        <f t="shared" si="0"/>
        <v>Tốt</v>
      </c>
      <c r="J34" s="7">
        <v>85</v>
      </c>
      <c r="K34" s="14" t="str">
        <f t="shared" si="1"/>
        <v>Tốt</v>
      </c>
    </row>
    <row r="35" spans="1:11" ht="15" x14ac:dyDescent="0.25">
      <c r="A35" s="22">
        <v>23</v>
      </c>
      <c r="B35" s="19" t="s">
        <v>551</v>
      </c>
      <c r="C35" s="20" t="s">
        <v>552</v>
      </c>
      <c r="D35" s="21">
        <v>39015</v>
      </c>
      <c r="E35" s="7">
        <v>70</v>
      </c>
      <c r="F35" s="7">
        <v>70</v>
      </c>
      <c r="G35" s="7">
        <v>70</v>
      </c>
      <c r="H35" s="7">
        <v>70</v>
      </c>
      <c r="I35" s="14" t="str">
        <f t="shared" si="0"/>
        <v>Khá</v>
      </c>
      <c r="J35" s="7">
        <v>70</v>
      </c>
      <c r="K35" s="14" t="str">
        <f t="shared" si="1"/>
        <v>Khá</v>
      </c>
    </row>
    <row r="36" spans="1:11" ht="15" x14ac:dyDescent="0.25">
      <c r="A36" s="22">
        <v>24</v>
      </c>
      <c r="B36" s="19" t="s">
        <v>553</v>
      </c>
      <c r="C36" s="20" t="s">
        <v>554</v>
      </c>
      <c r="D36" s="21">
        <v>38843</v>
      </c>
      <c r="E36" s="7">
        <v>84</v>
      </c>
      <c r="F36" s="7">
        <v>84</v>
      </c>
      <c r="G36" s="7">
        <v>84</v>
      </c>
      <c r="H36" s="7">
        <v>84</v>
      </c>
      <c r="I36" s="14" t="str">
        <f t="shared" si="0"/>
        <v>Tốt</v>
      </c>
      <c r="J36" s="7">
        <v>84</v>
      </c>
      <c r="K36" s="14" t="str">
        <f t="shared" si="1"/>
        <v>Tốt</v>
      </c>
    </row>
    <row r="37" spans="1:11" ht="15" x14ac:dyDescent="0.25">
      <c r="A37" s="22">
        <v>25</v>
      </c>
      <c r="B37" s="19" t="s">
        <v>555</v>
      </c>
      <c r="C37" s="20" t="s">
        <v>556</v>
      </c>
      <c r="D37" s="21">
        <v>38961</v>
      </c>
      <c r="E37" s="7">
        <v>82</v>
      </c>
      <c r="F37" s="7">
        <v>82</v>
      </c>
      <c r="G37" s="7">
        <v>82</v>
      </c>
      <c r="H37" s="7">
        <v>82</v>
      </c>
      <c r="I37" s="14" t="str">
        <f t="shared" si="0"/>
        <v>Tốt</v>
      </c>
      <c r="J37" s="7">
        <v>82</v>
      </c>
      <c r="K37" s="14" t="str">
        <f t="shared" si="1"/>
        <v>Tốt</v>
      </c>
    </row>
    <row r="38" spans="1:11" ht="15" x14ac:dyDescent="0.25">
      <c r="A38" s="22">
        <v>26</v>
      </c>
      <c r="B38" s="19" t="s">
        <v>557</v>
      </c>
      <c r="C38" s="20" t="s">
        <v>558</v>
      </c>
      <c r="D38" s="21">
        <v>38935</v>
      </c>
      <c r="E38" s="7">
        <v>80</v>
      </c>
      <c r="F38" s="7">
        <v>90</v>
      </c>
      <c r="G38" s="7">
        <v>90</v>
      </c>
      <c r="H38" s="7">
        <v>90</v>
      </c>
      <c r="I38" s="14" t="str">
        <f t="shared" si="0"/>
        <v>Xuất sắc</v>
      </c>
      <c r="J38" s="7">
        <v>90</v>
      </c>
      <c r="K38" s="14" t="str">
        <f t="shared" si="1"/>
        <v>Xuất sắc</v>
      </c>
    </row>
    <row r="39" spans="1:11" ht="15" x14ac:dyDescent="0.25">
      <c r="A39" s="22">
        <v>27</v>
      </c>
      <c r="B39" s="19" t="s">
        <v>559</v>
      </c>
      <c r="C39" s="20" t="s">
        <v>560</v>
      </c>
      <c r="D39" s="21">
        <v>38939</v>
      </c>
      <c r="E39" s="7">
        <v>70</v>
      </c>
      <c r="F39" s="7">
        <v>70</v>
      </c>
      <c r="G39" s="7">
        <v>70</v>
      </c>
      <c r="H39" s="7">
        <v>70</v>
      </c>
      <c r="I39" s="14" t="str">
        <f t="shared" si="0"/>
        <v>Khá</v>
      </c>
      <c r="J39" s="7">
        <v>70</v>
      </c>
      <c r="K39" s="14" t="str">
        <f t="shared" si="1"/>
        <v>Khá</v>
      </c>
    </row>
    <row r="40" spans="1:11" ht="15" x14ac:dyDescent="0.25">
      <c r="A40" s="22">
        <v>28</v>
      </c>
      <c r="B40" s="19" t="s">
        <v>561</v>
      </c>
      <c r="C40" s="20" t="s">
        <v>562</v>
      </c>
      <c r="D40" s="21">
        <v>38885</v>
      </c>
      <c r="E40" s="7">
        <v>87</v>
      </c>
      <c r="F40" s="7">
        <v>87</v>
      </c>
      <c r="G40" s="7">
        <v>87</v>
      </c>
      <c r="H40" s="7">
        <v>87</v>
      </c>
      <c r="I40" s="14" t="str">
        <f t="shared" si="0"/>
        <v>Tốt</v>
      </c>
      <c r="J40" s="7">
        <v>87</v>
      </c>
      <c r="K40" s="14" t="str">
        <f t="shared" si="1"/>
        <v>Tốt</v>
      </c>
    </row>
    <row r="41" spans="1:11" ht="15" x14ac:dyDescent="0.25">
      <c r="A41" s="22">
        <v>29</v>
      </c>
      <c r="B41" s="19" t="s">
        <v>563</v>
      </c>
      <c r="C41" s="20" t="s">
        <v>564</v>
      </c>
      <c r="D41" s="21">
        <v>38977</v>
      </c>
      <c r="E41" s="7">
        <v>86</v>
      </c>
      <c r="F41" s="7">
        <v>86</v>
      </c>
      <c r="G41" s="7">
        <v>86</v>
      </c>
      <c r="H41" s="7">
        <v>86</v>
      </c>
      <c r="I41" s="14" t="str">
        <f t="shared" si="0"/>
        <v>Tốt</v>
      </c>
      <c r="J41" s="7">
        <v>86</v>
      </c>
      <c r="K41" s="14" t="str">
        <f t="shared" si="1"/>
        <v>Tốt</v>
      </c>
    </row>
    <row r="42" spans="1:11" ht="15" x14ac:dyDescent="0.25">
      <c r="A42" s="22">
        <v>30</v>
      </c>
      <c r="B42" s="19" t="s">
        <v>565</v>
      </c>
      <c r="C42" s="20" t="s">
        <v>566</v>
      </c>
      <c r="D42" s="21">
        <v>38874</v>
      </c>
      <c r="E42" s="7">
        <v>94</v>
      </c>
      <c r="F42" s="7">
        <v>94</v>
      </c>
      <c r="G42" s="7">
        <v>94</v>
      </c>
      <c r="H42" s="7">
        <v>94</v>
      </c>
      <c r="I42" s="14" t="str">
        <f t="shared" si="0"/>
        <v>Xuất sắc</v>
      </c>
      <c r="J42" s="7">
        <v>94</v>
      </c>
      <c r="K42" s="14" t="str">
        <f t="shared" si="1"/>
        <v>Xuất sắc</v>
      </c>
    </row>
    <row r="43" spans="1:11" ht="15" x14ac:dyDescent="0.25">
      <c r="A43" s="22">
        <v>31</v>
      </c>
      <c r="B43" s="19" t="s">
        <v>567</v>
      </c>
      <c r="C43" s="20" t="s">
        <v>568</v>
      </c>
      <c r="D43" s="21">
        <v>38916</v>
      </c>
      <c r="E43" s="7">
        <v>72</v>
      </c>
      <c r="F43" s="7">
        <v>72</v>
      </c>
      <c r="G43" s="7">
        <v>72</v>
      </c>
      <c r="H43" s="7">
        <v>72</v>
      </c>
      <c r="I43" s="14" t="str">
        <f t="shared" si="0"/>
        <v>Khá</v>
      </c>
      <c r="J43" s="7">
        <v>72</v>
      </c>
      <c r="K43" s="14" t="str">
        <f t="shared" si="1"/>
        <v>Khá</v>
      </c>
    </row>
    <row r="44" spans="1:11" ht="15" x14ac:dyDescent="0.25">
      <c r="A44" s="22">
        <v>32</v>
      </c>
      <c r="B44" s="19" t="s">
        <v>569</v>
      </c>
      <c r="C44" s="20" t="s">
        <v>570</v>
      </c>
      <c r="D44" s="21">
        <v>39079</v>
      </c>
      <c r="E44" s="7">
        <v>92</v>
      </c>
      <c r="F44" s="7">
        <v>92</v>
      </c>
      <c r="G44" s="7">
        <v>92</v>
      </c>
      <c r="H44" s="7">
        <v>92</v>
      </c>
      <c r="I44" s="14" t="str">
        <f t="shared" si="0"/>
        <v>Xuất sắc</v>
      </c>
      <c r="J44" s="7">
        <v>92</v>
      </c>
      <c r="K44" s="14" t="str">
        <f t="shared" si="1"/>
        <v>Xuất sắc</v>
      </c>
    </row>
    <row r="45" spans="1:11" ht="15" x14ac:dyDescent="0.25">
      <c r="A45" s="22">
        <v>33</v>
      </c>
      <c r="B45" s="19" t="s">
        <v>571</v>
      </c>
      <c r="C45" s="20" t="s">
        <v>572</v>
      </c>
      <c r="D45" s="21">
        <v>39017</v>
      </c>
      <c r="E45" s="7"/>
      <c r="F45" s="7"/>
      <c r="G45" s="7"/>
      <c r="H45" s="7"/>
      <c r="I45" s="14" t="str">
        <f t="shared" si="0"/>
        <v>Kém</v>
      </c>
      <c r="J45" s="7"/>
      <c r="K45" s="14" t="str">
        <f t="shared" si="1"/>
        <v>Kém</v>
      </c>
    </row>
    <row r="46" spans="1:11" ht="15" x14ac:dyDescent="0.25">
      <c r="A46" s="22">
        <v>34</v>
      </c>
      <c r="B46" s="19" t="s">
        <v>573</v>
      </c>
      <c r="C46" s="20" t="s">
        <v>574</v>
      </c>
      <c r="D46" s="21">
        <v>38724</v>
      </c>
      <c r="E46" s="7">
        <v>79</v>
      </c>
      <c r="F46" s="7">
        <v>79</v>
      </c>
      <c r="G46" s="7">
        <v>79</v>
      </c>
      <c r="H46" s="7">
        <v>79</v>
      </c>
      <c r="I46" s="14" t="str">
        <f t="shared" si="0"/>
        <v>Khá</v>
      </c>
      <c r="J46" s="7">
        <v>79</v>
      </c>
      <c r="K46" s="14" t="str">
        <f t="shared" si="1"/>
        <v>Khá</v>
      </c>
    </row>
    <row r="47" spans="1:11" ht="15" x14ac:dyDescent="0.25">
      <c r="A47" s="22">
        <v>35</v>
      </c>
      <c r="B47" s="19" t="s">
        <v>575</v>
      </c>
      <c r="C47" s="20" t="s">
        <v>576</v>
      </c>
      <c r="D47" s="21">
        <v>38890</v>
      </c>
      <c r="E47" s="7">
        <v>82</v>
      </c>
      <c r="F47" s="7">
        <v>82</v>
      </c>
      <c r="G47" s="7">
        <v>82</v>
      </c>
      <c r="H47" s="7">
        <v>82</v>
      </c>
      <c r="I47" s="14" t="str">
        <f t="shared" si="0"/>
        <v>Tốt</v>
      </c>
      <c r="J47" s="7">
        <v>82</v>
      </c>
      <c r="K47" s="14" t="str">
        <f t="shared" si="1"/>
        <v>Tốt</v>
      </c>
    </row>
    <row r="48" spans="1:11" ht="15" x14ac:dyDescent="0.25">
      <c r="A48" s="22">
        <v>36</v>
      </c>
      <c r="B48" s="19" t="s">
        <v>577</v>
      </c>
      <c r="C48" s="20" t="s">
        <v>578</v>
      </c>
      <c r="D48" s="21">
        <v>39008</v>
      </c>
      <c r="E48" s="7">
        <v>92</v>
      </c>
      <c r="F48" s="7">
        <v>82</v>
      </c>
      <c r="G48" s="7">
        <v>82</v>
      </c>
      <c r="H48" s="7">
        <v>82</v>
      </c>
      <c r="I48" s="14" t="str">
        <f t="shared" si="0"/>
        <v>Tốt</v>
      </c>
      <c r="J48" s="7">
        <v>82</v>
      </c>
      <c r="K48" s="14" t="str">
        <f t="shared" si="1"/>
        <v>Tốt</v>
      </c>
    </row>
    <row r="50" spans="1:3" x14ac:dyDescent="0.2">
      <c r="A50" s="34" t="s">
        <v>579</v>
      </c>
      <c r="B50" s="34"/>
      <c r="C50" s="34"/>
    </row>
  </sheetData>
  <mergeCells count="16">
    <mergeCell ref="A6:K6"/>
    <mergeCell ref="A1:D1"/>
    <mergeCell ref="G1:K1"/>
    <mergeCell ref="A2:D2"/>
    <mergeCell ref="G2:K2"/>
    <mergeCell ref="A5:K5"/>
    <mergeCell ref="A50:C50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48">
    <cfRule type="duplicateValues" dxfId="3" priority="1"/>
    <cfRule type="duplicateValues" dxfId="2" priority="2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EDE9C-6C02-4385-BD72-07FF59D869CC}">
  <dimension ref="A1:K56"/>
  <sheetViews>
    <sheetView topLeftCell="A4" workbookViewId="0">
      <selection activeCell="L67" sqref="L67"/>
    </sheetView>
  </sheetViews>
  <sheetFormatPr defaultColWidth="21.75" defaultRowHeight="14.25" x14ac:dyDescent="0.2"/>
  <cols>
    <col min="1" max="1" width="4.75" style="5" bestFit="1" customWidth="1"/>
    <col min="2" max="2" width="8.875" style="5" bestFit="1" customWidth="1"/>
    <col min="3" max="3" width="21" bestFit="1" customWidth="1"/>
    <col min="4" max="4" width="9.875" style="5" bestFit="1" customWidth="1"/>
    <col min="5" max="5" width="6.875" style="5" bestFit="1" customWidth="1"/>
    <col min="6" max="8" width="5.375" style="5" bestFit="1" customWidth="1"/>
    <col min="9" max="9" width="7.75" bestFit="1" customWidth="1"/>
    <col min="10" max="10" width="5.375" style="5" bestFit="1" customWidth="1"/>
    <col min="11" max="11" width="11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8"/>
    </row>
    <row r="5" spans="1:11" ht="19.5" x14ac:dyDescent="0.2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9.5" x14ac:dyDescent="0.2">
      <c r="A6" s="33" t="s">
        <v>580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19.5" x14ac:dyDescent="0.2">
      <c r="A7" s="33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10" spans="1:11" ht="15.75" x14ac:dyDescent="0.2">
      <c r="A10" s="46" t="s">
        <v>5</v>
      </c>
      <c r="B10" s="47" t="s">
        <v>6</v>
      </c>
      <c r="C10" s="47" t="s">
        <v>7</v>
      </c>
      <c r="D10" s="47" t="s">
        <v>8</v>
      </c>
      <c r="E10" s="17" t="s">
        <v>9</v>
      </c>
      <c r="F10" s="17" t="s">
        <v>9</v>
      </c>
      <c r="G10" s="17" t="s">
        <v>9</v>
      </c>
      <c r="H10" s="47" t="s">
        <v>13</v>
      </c>
      <c r="I10" s="47"/>
      <c r="J10" s="47" t="s">
        <v>13</v>
      </c>
      <c r="K10" s="47"/>
    </row>
    <row r="11" spans="1:11" ht="31.5" customHeight="1" x14ac:dyDescent="0.2">
      <c r="A11" s="46"/>
      <c r="B11" s="47"/>
      <c r="C11" s="47"/>
      <c r="D11" s="47"/>
      <c r="E11" s="17" t="s">
        <v>10</v>
      </c>
      <c r="F11" s="17" t="s">
        <v>11</v>
      </c>
      <c r="G11" s="17" t="s">
        <v>12</v>
      </c>
      <c r="H11" s="47" t="s">
        <v>14</v>
      </c>
      <c r="I11" s="47"/>
      <c r="J11" s="47" t="s">
        <v>29</v>
      </c>
      <c r="K11" s="47"/>
    </row>
    <row r="12" spans="1:11" ht="15.75" x14ac:dyDescent="0.2">
      <c r="A12" s="46"/>
      <c r="B12" s="47"/>
      <c r="C12" s="47"/>
      <c r="D12" s="47"/>
      <c r="E12" s="18"/>
      <c r="F12" s="18"/>
      <c r="G12" s="18"/>
      <c r="H12" s="17" t="s">
        <v>9</v>
      </c>
      <c r="I12" s="17" t="s">
        <v>15</v>
      </c>
      <c r="J12" s="17" t="s">
        <v>9</v>
      </c>
      <c r="K12" s="17" t="s">
        <v>15</v>
      </c>
    </row>
    <row r="13" spans="1:11" ht="15" x14ac:dyDescent="0.25">
      <c r="A13" s="22">
        <v>1</v>
      </c>
      <c r="B13" s="19" t="s">
        <v>581</v>
      </c>
      <c r="C13" s="20" t="s">
        <v>139</v>
      </c>
      <c r="D13" s="21">
        <v>38737</v>
      </c>
      <c r="E13" s="7">
        <v>80</v>
      </c>
      <c r="F13" s="7">
        <v>80</v>
      </c>
      <c r="G13" s="7">
        <v>80</v>
      </c>
      <c r="H13" s="7">
        <v>80</v>
      </c>
      <c r="I13" s="14" t="str">
        <f t="shared" ref="I13:I53" si="0">IF(H13&gt;=90,"Xuất sắc",IF(H13&gt;=80,"Tốt", IF(H13&gt;=65,"Khá",IF(H13&gt;=50,"Trung bình", IF(H13&gt;=35, "Yếu", "Kém")))))</f>
        <v>Tốt</v>
      </c>
      <c r="J13" s="7">
        <v>80</v>
      </c>
      <c r="K13" s="14" t="str">
        <f t="shared" ref="K13:K53" si="1">IF(J13&gt;=90,"Xuất sắc",IF(J13&gt;=80,"Tốt", IF(J13&gt;=65,"Khá",IF(J13&gt;=50,"Trung bình", IF(J13&gt;=35, "Yếu", "Kém")))))</f>
        <v>Tốt</v>
      </c>
    </row>
    <row r="14" spans="1:11" ht="15" x14ac:dyDescent="0.25">
      <c r="A14" s="22">
        <v>2</v>
      </c>
      <c r="B14" s="19" t="s">
        <v>582</v>
      </c>
      <c r="C14" s="20" t="s">
        <v>583</v>
      </c>
      <c r="D14" s="21">
        <v>38992</v>
      </c>
      <c r="E14" s="7">
        <v>82</v>
      </c>
      <c r="F14" s="7">
        <v>82</v>
      </c>
      <c r="G14" s="7">
        <v>82</v>
      </c>
      <c r="H14" s="7">
        <v>82</v>
      </c>
      <c r="I14" s="14" t="str">
        <f t="shared" si="0"/>
        <v>Tốt</v>
      </c>
      <c r="J14" s="7">
        <v>82</v>
      </c>
      <c r="K14" s="14" t="str">
        <f t="shared" si="1"/>
        <v>Tốt</v>
      </c>
    </row>
    <row r="15" spans="1:11" ht="15" x14ac:dyDescent="0.25">
      <c r="A15" s="22">
        <v>3</v>
      </c>
      <c r="B15" s="19" t="s">
        <v>584</v>
      </c>
      <c r="C15" s="20" t="s">
        <v>585</v>
      </c>
      <c r="D15" s="21">
        <v>38902</v>
      </c>
      <c r="E15" s="7">
        <v>94</v>
      </c>
      <c r="F15" s="7">
        <v>94</v>
      </c>
      <c r="G15" s="7">
        <v>94</v>
      </c>
      <c r="H15" s="7">
        <v>94</v>
      </c>
      <c r="I15" s="14" t="str">
        <f t="shared" si="0"/>
        <v>Xuất sắc</v>
      </c>
      <c r="J15" s="7">
        <v>94</v>
      </c>
      <c r="K15" s="14" t="str">
        <f t="shared" si="1"/>
        <v>Xuất sắc</v>
      </c>
    </row>
    <row r="16" spans="1:11" ht="15" x14ac:dyDescent="0.25">
      <c r="A16" s="22">
        <v>4</v>
      </c>
      <c r="B16" s="19" t="s">
        <v>586</v>
      </c>
      <c r="C16" s="20" t="s">
        <v>587</v>
      </c>
      <c r="D16" s="21">
        <v>39047</v>
      </c>
      <c r="E16" s="7">
        <v>82</v>
      </c>
      <c r="F16" s="7">
        <v>81</v>
      </c>
      <c r="G16" s="7">
        <v>81</v>
      </c>
      <c r="H16" s="7">
        <v>81</v>
      </c>
      <c r="I16" s="14" t="str">
        <f t="shared" si="0"/>
        <v>Tốt</v>
      </c>
      <c r="J16" s="7">
        <v>81</v>
      </c>
      <c r="K16" s="14" t="str">
        <f t="shared" si="1"/>
        <v>Tốt</v>
      </c>
    </row>
    <row r="17" spans="1:11" ht="15" x14ac:dyDescent="0.25">
      <c r="A17" s="22">
        <v>5</v>
      </c>
      <c r="B17" s="19" t="s">
        <v>588</v>
      </c>
      <c r="C17" s="20" t="s">
        <v>589</v>
      </c>
      <c r="D17" s="21">
        <v>38865</v>
      </c>
      <c r="E17" s="7">
        <v>92</v>
      </c>
      <c r="F17" s="7">
        <v>92</v>
      </c>
      <c r="G17" s="7">
        <v>92</v>
      </c>
      <c r="H17" s="7">
        <v>92</v>
      </c>
      <c r="I17" s="14" t="str">
        <f t="shared" si="0"/>
        <v>Xuất sắc</v>
      </c>
      <c r="J17" s="7">
        <v>92</v>
      </c>
      <c r="K17" s="14" t="str">
        <f t="shared" si="1"/>
        <v>Xuất sắc</v>
      </c>
    </row>
    <row r="18" spans="1:11" ht="15" x14ac:dyDescent="0.25">
      <c r="A18" s="22">
        <v>6</v>
      </c>
      <c r="B18" s="19" t="s">
        <v>590</v>
      </c>
      <c r="C18" s="20" t="s">
        <v>591</v>
      </c>
      <c r="D18" s="21">
        <v>38768</v>
      </c>
      <c r="E18" s="7">
        <v>96</v>
      </c>
      <c r="F18" s="7">
        <v>96</v>
      </c>
      <c r="G18" s="7">
        <v>96</v>
      </c>
      <c r="H18" s="7">
        <v>96</v>
      </c>
      <c r="I18" s="14" t="str">
        <f t="shared" si="0"/>
        <v>Xuất sắc</v>
      </c>
      <c r="J18" s="7">
        <v>96</v>
      </c>
      <c r="K18" s="14" t="str">
        <f t="shared" si="1"/>
        <v>Xuất sắc</v>
      </c>
    </row>
    <row r="19" spans="1:11" ht="15" x14ac:dyDescent="0.25">
      <c r="A19" s="22">
        <v>7</v>
      </c>
      <c r="B19" s="19" t="s">
        <v>592</v>
      </c>
      <c r="C19" s="20" t="s">
        <v>593</v>
      </c>
      <c r="D19" s="21">
        <v>39055</v>
      </c>
      <c r="E19" s="7">
        <v>92</v>
      </c>
      <c r="F19" s="7">
        <v>82</v>
      </c>
      <c r="G19" s="7">
        <v>82</v>
      </c>
      <c r="H19" s="7">
        <v>82</v>
      </c>
      <c r="I19" s="14" t="str">
        <f t="shared" si="0"/>
        <v>Tốt</v>
      </c>
      <c r="J19" s="7">
        <v>82</v>
      </c>
      <c r="K19" s="14" t="str">
        <f t="shared" si="1"/>
        <v>Tốt</v>
      </c>
    </row>
    <row r="20" spans="1:11" ht="15" x14ac:dyDescent="0.25">
      <c r="A20" s="22">
        <v>8</v>
      </c>
      <c r="B20" s="19" t="s">
        <v>594</v>
      </c>
      <c r="C20" s="20" t="s">
        <v>595</v>
      </c>
      <c r="D20" s="21">
        <v>38766</v>
      </c>
      <c r="E20" s="7">
        <v>82</v>
      </c>
      <c r="F20" s="7">
        <v>82</v>
      </c>
      <c r="G20" s="7">
        <v>82</v>
      </c>
      <c r="H20" s="7">
        <v>82</v>
      </c>
      <c r="I20" s="14" t="str">
        <f t="shared" si="0"/>
        <v>Tốt</v>
      </c>
      <c r="J20" s="7">
        <v>82</v>
      </c>
      <c r="K20" s="14" t="str">
        <f t="shared" si="1"/>
        <v>Tốt</v>
      </c>
    </row>
    <row r="21" spans="1:11" ht="15" x14ac:dyDescent="0.25">
      <c r="A21" s="22">
        <v>9</v>
      </c>
      <c r="B21" s="19" t="s">
        <v>596</v>
      </c>
      <c r="C21" s="20" t="s">
        <v>597</v>
      </c>
      <c r="D21" s="21">
        <v>39021</v>
      </c>
      <c r="E21" s="7">
        <v>70</v>
      </c>
      <c r="F21" s="7">
        <v>70</v>
      </c>
      <c r="G21" s="7">
        <v>70</v>
      </c>
      <c r="H21" s="7">
        <v>70</v>
      </c>
      <c r="I21" s="14" t="str">
        <f t="shared" si="0"/>
        <v>Khá</v>
      </c>
      <c r="J21" s="7">
        <v>70</v>
      </c>
      <c r="K21" s="14" t="str">
        <f t="shared" si="1"/>
        <v>Khá</v>
      </c>
    </row>
    <row r="22" spans="1:11" ht="15" x14ac:dyDescent="0.25">
      <c r="A22" s="22">
        <v>10</v>
      </c>
      <c r="B22" s="19" t="s">
        <v>598</v>
      </c>
      <c r="C22" s="20" t="s">
        <v>599</v>
      </c>
      <c r="D22" s="21">
        <v>38844</v>
      </c>
      <c r="E22" s="7">
        <v>96</v>
      </c>
      <c r="F22" s="7">
        <v>96</v>
      </c>
      <c r="G22" s="7">
        <v>96</v>
      </c>
      <c r="H22" s="7">
        <v>96</v>
      </c>
      <c r="I22" s="14" t="str">
        <f t="shared" si="0"/>
        <v>Xuất sắc</v>
      </c>
      <c r="J22" s="7">
        <v>96</v>
      </c>
      <c r="K22" s="14" t="str">
        <f t="shared" si="1"/>
        <v>Xuất sắc</v>
      </c>
    </row>
    <row r="23" spans="1:11" ht="15" x14ac:dyDescent="0.25">
      <c r="A23" s="22">
        <v>11</v>
      </c>
      <c r="B23" s="19" t="s">
        <v>600</v>
      </c>
      <c r="C23" s="20" t="s">
        <v>601</v>
      </c>
      <c r="D23" s="21">
        <v>38890</v>
      </c>
      <c r="E23" s="7">
        <v>72</v>
      </c>
      <c r="F23" s="7">
        <v>72</v>
      </c>
      <c r="G23" s="7">
        <v>72</v>
      </c>
      <c r="H23" s="7">
        <v>72</v>
      </c>
      <c r="I23" s="14" t="str">
        <f t="shared" si="0"/>
        <v>Khá</v>
      </c>
      <c r="J23" s="7">
        <v>72</v>
      </c>
      <c r="K23" s="14" t="str">
        <f t="shared" si="1"/>
        <v>Khá</v>
      </c>
    </row>
    <row r="24" spans="1:11" ht="15" x14ac:dyDescent="0.25">
      <c r="A24" s="22">
        <v>12</v>
      </c>
      <c r="B24" s="19" t="s">
        <v>602</v>
      </c>
      <c r="C24" s="20" t="s">
        <v>603</v>
      </c>
      <c r="D24" s="21">
        <v>38970</v>
      </c>
      <c r="E24" s="7">
        <v>84</v>
      </c>
      <c r="F24" s="7">
        <v>84</v>
      </c>
      <c r="G24" s="7">
        <v>84</v>
      </c>
      <c r="H24" s="7">
        <v>84</v>
      </c>
      <c r="I24" s="14" t="str">
        <f t="shared" si="0"/>
        <v>Tốt</v>
      </c>
      <c r="J24" s="7">
        <v>84</v>
      </c>
      <c r="K24" s="14" t="str">
        <f t="shared" si="1"/>
        <v>Tốt</v>
      </c>
    </row>
    <row r="25" spans="1:11" ht="15" x14ac:dyDescent="0.25">
      <c r="A25" s="22">
        <v>13</v>
      </c>
      <c r="B25" s="19" t="s">
        <v>604</v>
      </c>
      <c r="C25" s="20" t="s">
        <v>605</v>
      </c>
      <c r="D25" s="21">
        <v>38819</v>
      </c>
      <c r="E25" s="7">
        <v>86</v>
      </c>
      <c r="F25" s="7">
        <v>86</v>
      </c>
      <c r="G25" s="7">
        <v>86</v>
      </c>
      <c r="H25" s="7">
        <v>86</v>
      </c>
      <c r="I25" s="14" t="str">
        <f t="shared" si="0"/>
        <v>Tốt</v>
      </c>
      <c r="J25" s="7">
        <v>86</v>
      </c>
      <c r="K25" s="14" t="str">
        <f t="shared" si="1"/>
        <v>Tốt</v>
      </c>
    </row>
    <row r="26" spans="1:11" ht="15" x14ac:dyDescent="0.25">
      <c r="A26" s="22">
        <v>14</v>
      </c>
      <c r="B26" s="19" t="s">
        <v>606</v>
      </c>
      <c r="C26" s="20" t="s">
        <v>607</v>
      </c>
      <c r="D26" s="21">
        <v>38950</v>
      </c>
      <c r="E26" s="7">
        <v>82</v>
      </c>
      <c r="F26" s="7">
        <v>82</v>
      </c>
      <c r="G26" s="7">
        <v>82</v>
      </c>
      <c r="H26" s="7">
        <v>82</v>
      </c>
      <c r="I26" s="14" t="str">
        <f t="shared" si="0"/>
        <v>Tốt</v>
      </c>
      <c r="J26" s="7">
        <v>82</v>
      </c>
      <c r="K26" s="14" t="str">
        <f t="shared" si="1"/>
        <v>Tốt</v>
      </c>
    </row>
    <row r="27" spans="1:11" ht="15" x14ac:dyDescent="0.25">
      <c r="A27" s="22">
        <v>15</v>
      </c>
      <c r="B27" s="19" t="s">
        <v>608</v>
      </c>
      <c r="C27" s="20" t="s">
        <v>609</v>
      </c>
      <c r="D27" s="21">
        <v>38809</v>
      </c>
      <c r="E27" s="7">
        <v>82</v>
      </c>
      <c r="F27" s="7">
        <v>82</v>
      </c>
      <c r="G27" s="7">
        <v>82</v>
      </c>
      <c r="H27" s="7">
        <v>82</v>
      </c>
      <c r="I27" s="14" t="str">
        <f t="shared" si="0"/>
        <v>Tốt</v>
      </c>
      <c r="J27" s="7">
        <v>82</v>
      </c>
      <c r="K27" s="14" t="str">
        <f t="shared" si="1"/>
        <v>Tốt</v>
      </c>
    </row>
    <row r="28" spans="1:11" ht="15" x14ac:dyDescent="0.25">
      <c r="A28" s="22">
        <v>16</v>
      </c>
      <c r="B28" s="19" t="s">
        <v>610</v>
      </c>
      <c r="C28" s="20" t="s">
        <v>611</v>
      </c>
      <c r="D28" s="21">
        <v>39039</v>
      </c>
      <c r="E28" s="7">
        <v>70</v>
      </c>
      <c r="F28" s="7">
        <v>70</v>
      </c>
      <c r="G28" s="7">
        <v>70</v>
      </c>
      <c r="H28" s="7">
        <v>70</v>
      </c>
      <c r="I28" s="14" t="str">
        <f t="shared" si="0"/>
        <v>Khá</v>
      </c>
      <c r="J28" s="7">
        <v>70</v>
      </c>
      <c r="K28" s="14" t="str">
        <f t="shared" si="1"/>
        <v>Khá</v>
      </c>
    </row>
    <row r="29" spans="1:11" ht="15" x14ac:dyDescent="0.25">
      <c r="A29" s="22">
        <v>17</v>
      </c>
      <c r="B29" s="19" t="s">
        <v>612</v>
      </c>
      <c r="C29" s="20" t="s">
        <v>613</v>
      </c>
      <c r="D29" s="21">
        <v>38972</v>
      </c>
      <c r="E29" s="7">
        <v>80</v>
      </c>
      <c r="F29" s="7">
        <v>80</v>
      </c>
      <c r="G29" s="7">
        <v>80</v>
      </c>
      <c r="H29" s="7">
        <v>80</v>
      </c>
      <c r="I29" s="14" t="str">
        <f t="shared" si="0"/>
        <v>Tốt</v>
      </c>
      <c r="J29" s="7">
        <v>80</v>
      </c>
      <c r="K29" s="14" t="str">
        <f t="shared" si="1"/>
        <v>Tốt</v>
      </c>
    </row>
    <row r="30" spans="1:11" ht="15" x14ac:dyDescent="0.25">
      <c r="A30" s="22">
        <v>18</v>
      </c>
      <c r="B30" s="19" t="s">
        <v>614</v>
      </c>
      <c r="C30" s="20" t="s">
        <v>615</v>
      </c>
      <c r="D30" s="21">
        <v>39029</v>
      </c>
      <c r="E30" s="7">
        <v>80</v>
      </c>
      <c r="F30" s="7">
        <v>80</v>
      </c>
      <c r="G30" s="7">
        <v>80</v>
      </c>
      <c r="H30" s="7">
        <v>80</v>
      </c>
      <c r="I30" s="14" t="str">
        <f t="shared" si="0"/>
        <v>Tốt</v>
      </c>
      <c r="J30" s="7">
        <v>80</v>
      </c>
      <c r="K30" s="14" t="str">
        <f t="shared" si="1"/>
        <v>Tốt</v>
      </c>
    </row>
    <row r="31" spans="1:11" ht="15" x14ac:dyDescent="0.25">
      <c r="A31" s="22">
        <v>19</v>
      </c>
      <c r="B31" s="19" t="s">
        <v>616</v>
      </c>
      <c r="C31" s="20" t="s">
        <v>617</v>
      </c>
      <c r="D31" s="21">
        <v>38990</v>
      </c>
      <c r="E31" s="7">
        <v>74</v>
      </c>
      <c r="F31" s="7">
        <v>74</v>
      </c>
      <c r="G31" s="7">
        <v>74</v>
      </c>
      <c r="H31" s="7">
        <v>74</v>
      </c>
      <c r="I31" s="14" t="str">
        <f t="shared" si="0"/>
        <v>Khá</v>
      </c>
      <c r="J31" s="7">
        <v>74</v>
      </c>
      <c r="K31" s="14" t="str">
        <f t="shared" si="1"/>
        <v>Khá</v>
      </c>
    </row>
    <row r="32" spans="1:11" ht="15" x14ac:dyDescent="0.25">
      <c r="A32" s="22">
        <v>20</v>
      </c>
      <c r="B32" s="19" t="s">
        <v>618</v>
      </c>
      <c r="C32" s="20" t="s">
        <v>619</v>
      </c>
      <c r="D32" s="21">
        <v>38946</v>
      </c>
      <c r="E32" s="7">
        <v>94</v>
      </c>
      <c r="F32" s="7">
        <v>94</v>
      </c>
      <c r="G32" s="7">
        <v>94</v>
      </c>
      <c r="H32" s="7">
        <v>94</v>
      </c>
      <c r="I32" s="14" t="str">
        <f t="shared" si="0"/>
        <v>Xuất sắc</v>
      </c>
      <c r="J32" s="7">
        <v>94</v>
      </c>
      <c r="K32" s="14" t="str">
        <f t="shared" si="1"/>
        <v>Xuất sắc</v>
      </c>
    </row>
    <row r="33" spans="1:11" ht="15" x14ac:dyDescent="0.25">
      <c r="A33" s="22">
        <v>21</v>
      </c>
      <c r="B33" s="19" t="s">
        <v>620</v>
      </c>
      <c r="C33" s="20" t="s">
        <v>621</v>
      </c>
      <c r="D33" s="21">
        <v>38792</v>
      </c>
      <c r="E33" s="7">
        <v>96</v>
      </c>
      <c r="F33" s="7">
        <v>96</v>
      </c>
      <c r="G33" s="7">
        <v>96</v>
      </c>
      <c r="H33" s="7">
        <v>96</v>
      </c>
      <c r="I33" s="14" t="str">
        <f t="shared" si="0"/>
        <v>Xuất sắc</v>
      </c>
      <c r="J33" s="7">
        <v>96</v>
      </c>
      <c r="K33" s="14" t="str">
        <f t="shared" si="1"/>
        <v>Xuất sắc</v>
      </c>
    </row>
    <row r="34" spans="1:11" ht="15" x14ac:dyDescent="0.25">
      <c r="A34" s="22">
        <v>22</v>
      </c>
      <c r="B34" s="19" t="s">
        <v>622</v>
      </c>
      <c r="C34" s="20" t="s">
        <v>623</v>
      </c>
      <c r="D34" s="21">
        <v>39033</v>
      </c>
      <c r="E34" s="7">
        <v>98</v>
      </c>
      <c r="F34" s="7">
        <v>100</v>
      </c>
      <c r="G34" s="7">
        <v>100</v>
      </c>
      <c r="H34" s="7">
        <v>100</v>
      </c>
      <c r="I34" s="14" t="str">
        <f t="shared" si="0"/>
        <v>Xuất sắc</v>
      </c>
      <c r="J34" s="7">
        <v>100</v>
      </c>
      <c r="K34" s="14" t="str">
        <f t="shared" si="1"/>
        <v>Xuất sắc</v>
      </c>
    </row>
    <row r="35" spans="1:11" ht="15" x14ac:dyDescent="0.25">
      <c r="A35" s="22">
        <v>23</v>
      </c>
      <c r="B35" s="19" t="s">
        <v>624</v>
      </c>
      <c r="C35" s="20" t="s">
        <v>625</v>
      </c>
      <c r="D35" s="21">
        <v>39078</v>
      </c>
      <c r="E35" s="7">
        <v>75</v>
      </c>
      <c r="F35" s="7">
        <v>75</v>
      </c>
      <c r="G35" s="7">
        <v>75</v>
      </c>
      <c r="H35" s="7">
        <v>75</v>
      </c>
      <c r="I35" s="14" t="str">
        <f t="shared" si="0"/>
        <v>Khá</v>
      </c>
      <c r="J35" s="7">
        <v>75</v>
      </c>
      <c r="K35" s="14" t="str">
        <f t="shared" si="1"/>
        <v>Khá</v>
      </c>
    </row>
    <row r="36" spans="1:11" ht="15" x14ac:dyDescent="0.25">
      <c r="A36" s="22">
        <v>24</v>
      </c>
      <c r="B36" s="19" t="s">
        <v>626</v>
      </c>
      <c r="C36" s="20" t="s">
        <v>627</v>
      </c>
      <c r="D36" s="21">
        <v>38849</v>
      </c>
      <c r="E36" s="7">
        <v>94</v>
      </c>
      <c r="F36" s="7">
        <v>94</v>
      </c>
      <c r="G36" s="7">
        <v>94</v>
      </c>
      <c r="H36" s="7">
        <v>94</v>
      </c>
      <c r="I36" s="14" t="str">
        <f t="shared" si="0"/>
        <v>Xuất sắc</v>
      </c>
      <c r="J36" s="7">
        <v>94</v>
      </c>
      <c r="K36" s="14" t="str">
        <f t="shared" si="1"/>
        <v>Xuất sắc</v>
      </c>
    </row>
    <row r="37" spans="1:11" ht="15" x14ac:dyDescent="0.25">
      <c r="A37" s="22">
        <v>25</v>
      </c>
      <c r="B37" s="19" t="s">
        <v>628</v>
      </c>
      <c r="C37" s="20" t="s">
        <v>629</v>
      </c>
      <c r="D37" s="21">
        <v>38946</v>
      </c>
      <c r="E37" s="7">
        <v>92</v>
      </c>
      <c r="F37" s="7">
        <v>92</v>
      </c>
      <c r="G37" s="7">
        <v>92</v>
      </c>
      <c r="H37" s="7">
        <v>92</v>
      </c>
      <c r="I37" s="14" t="str">
        <f t="shared" si="0"/>
        <v>Xuất sắc</v>
      </c>
      <c r="J37" s="7">
        <v>92</v>
      </c>
      <c r="K37" s="14" t="str">
        <f t="shared" si="1"/>
        <v>Xuất sắc</v>
      </c>
    </row>
    <row r="38" spans="1:11" ht="15" x14ac:dyDescent="0.25">
      <c r="A38" s="22">
        <v>26</v>
      </c>
      <c r="B38" s="19" t="s">
        <v>630</v>
      </c>
      <c r="C38" s="20" t="s">
        <v>631</v>
      </c>
      <c r="D38" s="21">
        <v>38924</v>
      </c>
      <c r="E38" s="7">
        <v>84</v>
      </c>
      <c r="F38" s="7">
        <v>84</v>
      </c>
      <c r="G38" s="7">
        <v>84</v>
      </c>
      <c r="H38" s="7">
        <v>84</v>
      </c>
      <c r="I38" s="14" t="str">
        <f t="shared" si="0"/>
        <v>Tốt</v>
      </c>
      <c r="J38" s="7">
        <v>84</v>
      </c>
      <c r="K38" s="14" t="str">
        <f t="shared" si="1"/>
        <v>Tốt</v>
      </c>
    </row>
    <row r="39" spans="1:11" ht="15" x14ac:dyDescent="0.25">
      <c r="A39" s="22">
        <v>27</v>
      </c>
      <c r="B39" s="19" t="s">
        <v>632</v>
      </c>
      <c r="C39" s="20" t="s">
        <v>478</v>
      </c>
      <c r="D39" s="21">
        <v>39027</v>
      </c>
      <c r="E39" s="7"/>
      <c r="F39" s="7"/>
      <c r="G39" s="7"/>
      <c r="H39" s="7"/>
      <c r="I39" s="14" t="str">
        <f t="shared" si="0"/>
        <v>Kém</v>
      </c>
      <c r="J39" s="7"/>
      <c r="K39" s="14" t="str">
        <f t="shared" si="1"/>
        <v>Kém</v>
      </c>
    </row>
    <row r="40" spans="1:11" ht="15" x14ac:dyDescent="0.25">
      <c r="A40" s="22">
        <v>28</v>
      </c>
      <c r="B40" s="19" t="s">
        <v>633</v>
      </c>
      <c r="C40" s="20" t="s">
        <v>634</v>
      </c>
      <c r="D40" s="21">
        <v>39031</v>
      </c>
      <c r="E40" s="7">
        <v>96</v>
      </c>
      <c r="F40" s="7">
        <v>96</v>
      </c>
      <c r="G40" s="7">
        <v>96</v>
      </c>
      <c r="H40" s="7">
        <v>96</v>
      </c>
      <c r="I40" s="14" t="str">
        <f t="shared" si="0"/>
        <v>Xuất sắc</v>
      </c>
      <c r="J40" s="7">
        <v>96</v>
      </c>
      <c r="K40" s="14" t="str">
        <f t="shared" si="1"/>
        <v>Xuất sắc</v>
      </c>
    </row>
    <row r="41" spans="1:11" ht="15" x14ac:dyDescent="0.25">
      <c r="A41" s="22">
        <v>29</v>
      </c>
      <c r="B41" s="19" t="s">
        <v>635</v>
      </c>
      <c r="C41" s="20" t="s">
        <v>636</v>
      </c>
      <c r="D41" s="21">
        <v>38921</v>
      </c>
      <c r="E41" s="7">
        <v>96</v>
      </c>
      <c r="F41" s="7">
        <v>96</v>
      </c>
      <c r="G41" s="7">
        <v>96</v>
      </c>
      <c r="H41" s="7">
        <v>96</v>
      </c>
      <c r="I41" s="14" t="str">
        <f t="shared" si="0"/>
        <v>Xuất sắc</v>
      </c>
      <c r="J41" s="7">
        <v>96</v>
      </c>
      <c r="K41" s="14" t="str">
        <f t="shared" si="1"/>
        <v>Xuất sắc</v>
      </c>
    </row>
    <row r="42" spans="1:11" ht="15" x14ac:dyDescent="0.25">
      <c r="A42" s="22">
        <v>30</v>
      </c>
      <c r="B42" s="19" t="s">
        <v>637</v>
      </c>
      <c r="C42" s="20" t="s">
        <v>638</v>
      </c>
      <c r="D42" s="21">
        <v>39028</v>
      </c>
      <c r="E42" s="7">
        <v>80</v>
      </c>
      <c r="F42" s="7">
        <v>80</v>
      </c>
      <c r="G42" s="7">
        <v>80</v>
      </c>
      <c r="H42" s="7">
        <v>80</v>
      </c>
      <c r="I42" s="14" t="str">
        <f t="shared" si="0"/>
        <v>Tốt</v>
      </c>
      <c r="J42" s="7">
        <v>80</v>
      </c>
      <c r="K42" s="14" t="str">
        <f t="shared" si="1"/>
        <v>Tốt</v>
      </c>
    </row>
    <row r="43" spans="1:11" ht="15" x14ac:dyDescent="0.25">
      <c r="A43" s="22">
        <v>31</v>
      </c>
      <c r="B43" s="19" t="s">
        <v>639</v>
      </c>
      <c r="C43" s="20" t="s">
        <v>640</v>
      </c>
      <c r="D43" s="21">
        <v>39030</v>
      </c>
      <c r="E43" s="7">
        <v>86</v>
      </c>
      <c r="F43" s="7">
        <v>86</v>
      </c>
      <c r="G43" s="7">
        <v>86</v>
      </c>
      <c r="H43" s="7">
        <v>86</v>
      </c>
      <c r="I43" s="14" t="str">
        <f t="shared" si="0"/>
        <v>Tốt</v>
      </c>
      <c r="J43" s="7">
        <v>86</v>
      </c>
      <c r="K43" s="14" t="str">
        <f t="shared" si="1"/>
        <v>Tốt</v>
      </c>
    </row>
    <row r="44" spans="1:11" ht="15" x14ac:dyDescent="0.25">
      <c r="A44" s="22">
        <v>32</v>
      </c>
      <c r="B44" s="19" t="s">
        <v>641</v>
      </c>
      <c r="C44" s="20" t="s">
        <v>642</v>
      </c>
      <c r="D44" s="21">
        <v>38954</v>
      </c>
      <c r="E44" s="7">
        <v>86</v>
      </c>
      <c r="F44" s="7">
        <v>86</v>
      </c>
      <c r="G44" s="7">
        <v>86</v>
      </c>
      <c r="H44" s="7">
        <v>86</v>
      </c>
      <c r="I44" s="14" t="str">
        <f t="shared" si="0"/>
        <v>Tốt</v>
      </c>
      <c r="J44" s="7">
        <v>86</v>
      </c>
      <c r="K44" s="14" t="str">
        <f t="shared" si="1"/>
        <v>Tốt</v>
      </c>
    </row>
    <row r="45" spans="1:11" ht="15" x14ac:dyDescent="0.25">
      <c r="A45" s="22">
        <v>33</v>
      </c>
      <c r="B45" s="19" t="s">
        <v>643</v>
      </c>
      <c r="C45" s="20" t="s">
        <v>644</v>
      </c>
      <c r="D45" s="21">
        <v>38783</v>
      </c>
      <c r="E45" s="7">
        <v>70</v>
      </c>
      <c r="F45" s="7">
        <v>70</v>
      </c>
      <c r="G45" s="7">
        <v>70</v>
      </c>
      <c r="H45" s="7">
        <v>70</v>
      </c>
      <c r="I45" s="14" t="str">
        <f t="shared" si="0"/>
        <v>Khá</v>
      </c>
      <c r="J45" s="7">
        <v>70</v>
      </c>
      <c r="K45" s="14" t="str">
        <f t="shared" si="1"/>
        <v>Khá</v>
      </c>
    </row>
    <row r="46" spans="1:11" ht="15" x14ac:dyDescent="0.25">
      <c r="A46" s="22">
        <v>34</v>
      </c>
      <c r="B46" s="19" t="s">
        <v>645</v>
      </c>
      <c r="C46" s="20" t="s">
        <v>646</v>
      </c>
      <c r="D46" s="21">
        <v>39043</v>
      </c>
      <c r="E46" s="7">
        <v>74</v>
      </c>
      <c r="F46" s="7">
        <v>84</v>
      </c>
      <c r="G46" s="7">
        <v>84</v>
      </c>
      <c r="H46" s="7">
        <v>84</v>
      </c>
      <c r="I46" s="14" t="str">
        <f t="shared" si="0"/>
        <v>Tốt</v>
      </c>
      <c r="J46" s="7">
        <v>84</v>
      </c>
      <c r="K46" s="14" t="str">
        <f t="shared" si="1"/>
        <v>Tốt</v>
      </c>
    </row>
    <row r="47" spans="1:11" ht="15" x14ac:dyDescent="0.25">
      <c r="A47" s="22">
        <v>35</v>
      </c>
      <c r="B47" s="19" t="s">
        <v>647</v>
      </c>
      <c r="C47" s="20" t="s">
        <v>648</v>
      </c>
      <c r="D47" s="21">
        <v>38749</v>
      </c>
      <c r="E47" s="7">
        <v>80</v>
      </c>
      <c r="F47" s="7">
        <v>80</v>
      </c>
      <c r="G47" s="7">
        <v>80</v>
      </c>
      <c r="H47" s="7">
        <v>80</v>
      </c>
      <c r="I47" s="14" t="str">
        <f t="shared" si="0"/>
        <v>Tốt</v>
      </c>
      <c r="J47" s="7">
        <v>80</v>
      </c>
      <c r="K47" s="14" t="str">
        <f t="shared" si="1"/>
        <v>Tốt</v>
      </c>
    </row>
    <row r="48" spans="1:11" ht="15" x14ac:dyDescent="0.25">
      <c r="A48" s="22">
        <v>36</v>
      </c>
      <c r="B48" s="19" t="s">
        <v>649</v>
      </c>
      <c r="C48" s="20" t="s">
        <v>650</v>
      </c>
      <c r="D48" s="21">
        <v>38927</v>
      </c>
      <c r="E48" s="7">
        <v>88</v>
      </c>
      <c r="F48" s="7">
        <v>98</v>
      </c>
      <c r="G48" s="7">
        <v>98</v>
      </c>
      <c r="H48" s="7">
        <v>98</v>
      </c>
      <c r="I48" s="14" t="str">
        <f t="shared" si="0"/>
        <v>Xuất sắc</v>
      </c>
      <c r="J48" s="7">
        <v>98</v>
      </c>
      <c r="K48" s="14" t="str">
        <f t="shared" si="1"/>
        <v>Xuất sắc</v>
      </c>
    </row>
    <row r="49" spans="1:11" ht="15" x14ac:dyDescent="0.25">
      <c r="A49" s="22">
        <v>37</v>
      </c>
      <c r="B49" s="19" t="s">
        <v>651</v>
      </c>
      <c r="C49" s="20" t="s">
        <v>652</v>
      </c>
      <c r="D49" s="21">
        <v>38718</v>
      </c>
      <c r="E49" s="7">
        <v>94</v>
      </c>
      <c r="F49" s="7">
        <v>94</v>
      </c>
      <c r="G49" s="7">
        <v>94</v>
      </c>
      <c r="H49" s="7">
        <v>94</v>
      </c>
      <c r="I49" s="14" t="str">
        <f t="shared" si="0"/>
        <v>Xuất sắc</v>
      </c>
      <c r="J49" s="7">
        <v>94</v>
      </c>
      <c r="K49" s="14" t="str">
        <f t="shared" si="1"/>
        <v>Xuất sắc</v>
      </c>
    </row>
    <row r="50" spans="1:11" ht="15" x14ac:dyDescent="0.25">
      <c r="A50" s="22">
        <v>38</v>
      </c>
      <c r="B50" s="19" t="s">
        <v>653</v>
      </c>
      <c r="C50" s="20" t="s">
        <v>578</v>
      </c>
      <c r="D50" s="21">
        <v>38873</v>
      </c>
      <c r="E50" s="7">
        <v>98</v>
      </c>
      <c r="F50" s="7">
        <v>98</v>
      </c>
      <c r="G50" s="7">
        <v>98</v>
      </c>
      <c r="H50" s="7">
        <v>98</v>
      </c>
      <c r="I50" s="14" t="str">
        <f t="shared" si="0"/>
        <v>Xuất sắc</v>
      </c>
      <c r="J50" s="7">
        <v>98</v>
      </c>
      <c r="K50" s="14" t="str">
        <f t="shared" si="1"/>
        <v>Xuất sắc</v>
      </c>
    </row>
    <row r="51" spans="1:11" ht="15" x14ac:dyDescent="0.25">
      <c r="A51" s="22">
        <v>39</v>
      </c>
      <c r="B51" s="19" t="s">
        <v>654</v>
      </c>
      <c r="C51" s="20" t="s">
        <v>655</v>
      </c>
      <c r="D51" s="21">
        <v>39046</v>
      </c>
      <c r="E51" s="7">
        <v>94</v>
      </c>
      <c r="F51" s="7">
        <v>84</v>
      </c>
      <c r="G51" s="7">
        <v>94</v>
      </c>
      <c r="H51" s="7">
        <v>94</v>
      </c>
      <c r="I51" s="14" t="str">
        <f t="shared" si="0"/>
        <v>Xuất sắc</v>
      </c>
      <c r="J51" s="7">
        <v>94</v>
      </c>
      <c r="K51" s="14" t="str">
        <f t="shared" si="1"/>
        <v>Xuất sắc</v>
      </c>
    </row>
    <row r="52" spans="1:11" ht="15" x14ac:dyDescent="0.25">
      <c r="A52" s="22">
        <v>40</v>
      </c>
      <c r="B52" s="19" t="s">
        <v>656</v>
      </c>
      <c r="C52" s="20" t="s">
        <v>657</v>
      </c>
      <c r="D52" s="21">
        <v>38973</v>
      </c>
      <c r="E52" s="7">
        <v>84</v>
      </c>
      <c r="F52" s="7">
        <v>84</v>
      </c>
      <c r="G52" s="7">
        <v>84</v>
      </c>
      <c r="H52" s="7">
        <v>84</v>
      </c>
      <c r="I52" s="14" t="str">
        <f t="shared" si="0"/>
        <v>Tốt</v>
      </c>
      <c r="J52" s="7">
        <v>84</v>
      </c>
      <c r="K52" s="14" t="str">
        <f t="shared" si="1"/>
        <v>Tốt</v>
      </c>
    </row>
    <row r="53" spans="1:11" ht="15" x14ac:dyDescent="0.25">
      <c r="A53" s="22">
        <v>41</v>
      </c>
      <c r="B53" s="19" t="s">
        <v>658</v>
      </c>
      <c r="C53" s="20" t="s">
        <v>659</v>
      </c>
      <c r="D53" s="21">
        <v>38745</v>
      </c>
      <c r="E53" s="7">
        <v>94</v>
      </c>
      <c r="F53" s="7">
        <v>94</v>
      </c>
      <c r="G53" s="7">
        <v>94</v>
      </c>
      <c r="H53" s="7">
        <v>94</v>
      </c>
      <c r="I53" s="14" t="str">
        <f t="shared" si="0"/>
        <v>Xuất sắc</v>
      </c>
      <c r="J53" s="7">
        <v>94</v>
      </c>
      <c r="K53" s="14" t="str">
        <f t="shared" si="1"/>
        <v>Xuất sắc</v>
      </c>
    </row>
    <row r="56" spans="1:11" s="5" customFormat="1" x14ac:dyDescent="0.2">
      <c r="A56" s="34" t="s">
        <v>505</v>
      </c>
      <c r="B56" s="34"/>
      <c r="C56" s="34"/>
      <c r="I56"/>
      <c r="K56"/>
    </row>
  </sheetData>
  <mergeCells count="16">
    <mergeCell ref="A6:K6"/>
    <mergeCell ref="A1:D1"/>
    <mergeCell ref="G1:K1"/>
    <mergeCell ref="A2:D2"/>
    <mergeCell ref="G2:K2"/>
    <mergeCell ref="A5:K5"/>
    <mergeCell ref="A56:C5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3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41BB-7503-4684-96F8-5DDA1117E181}">
  <dimension ref="A1:Q15"/>
  <sheetViews>
    <sheetView workbookViewId="0">
      <selection activeCell="R18" sqref="R18"/>
    </sheetView>
  </sheetViews>
  <sheetFormatPr defaultColWidth="25.5" defaultRowHeight="14.25" x14ac:dyDescent="0.2"/>
  <cols>
    <col min="1" max="1" width="4.75" bestFit="1" customWidth="1"/>
    <col min="2" max="2" width="21.75" customWidth="1"/>
    <col min="3" max="3" width="4.875" bestFit="1" customWidth="1"/>
    <col min="4" max="4" width="8.375" bestFit="1" customWidth="1"/>
    <col min="5" max="5" width="6.375" bestFit="1" customWidth="1"/>
    <col min="6" max="6" width="8.375" bestFit="1" customWidth="1"/>
    <col min="7" max="7" width="6.375" bestFit="1" customWidth="1"/>
    <col min="8" max="8" width="8.375" bestFit="1" customWidth="1"/>
    <col min="9" max="9" width="6.375" bestFit="1" customWidth="1"/>
    <col min="10" max="10" width="8.375" bestFit="1" customWidth="1"/>
    <col min="11" max="11" width="5.375" bestFit="1" customWidth="1"/>
    <col min="12" max="12" width="8.375" bestFit="1" customWidth="1"/>
    <col min="13" max="13" width="5.375" bestFit="1" customWidth="1"/>
    <col min="14" max="14" width="8.375" bestFit="1" customWidth="1"/>
    <col min="15" max="15" width="6.875" customWidth="1"/>
    <col min="16" max="16" width="8.75" hidden="1" customWidth="1"/>
    <col min="17" max="17" width="7.25" hidden="1" customWidth="1"/>
  </cols>
  <sheetData>
    <row r="1" spans="1:17" s="3" customFormat="1" ht="15" x14ac:dyDescent="0.25">
      <c r="A1" s="51" t="s">
        <v>0</v>
      </c>
      <c r="B1" s="51"/>
      <c r="C1" s="51"/>
      <c r="D1" s="51"/>
      <c r="E1" s="51"/>
      <c r="F1" s="51"/>
      <c r="I1" s="52" t="s">
        <v>2</v>
      </c>
      <c r="J1" s="52"/>
      <c r="K1" s="52"/>
      <c r="L1" s="52"/>
      <c r="M1" s="52"/>
      <c r="N1" s="52"/>
      <c r="O1" s="52"/>
    </row>
    <row r="2" spans="1:17" s="3" customFormat="1" ht="15" x14ac:dyDescent="0.25">
      <c r="A2" s="52" t="s">
        <v>1</v>
      </c>
      <c r="B2" s="52"/>
      <c r="C2" s="52"/>
      <c r="D2" s="52"/>
      <c r="E2" s="52"/>
      <c r="F2" s="52"/>
      <c r="I2" s="52" t="s">
        <v>3</v>
      </c>
      <c r="J2" s="52"/>
      <c r="K2" s="52"/>
      <c r="L2" s="52"/>
      <c r="M2" s="52"/>
      <c r="N2" s="52"/>
      <c r="O2" s="52"/>
    </row>
    <row r="3" spans="1:17" s="3" customFormat="1" ht="15" x14ac:dyDescent="0.25"/>
    <row r="4" spans="1:17" s="3" customFormat="1" ht="67.5" customHeight="1" x14ac:dyDescent="0.25">
      <c r="B4" s="53" t="s">
        <v>30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6" spans="1:17" s="3" customFormat="1" ht="15.75" x14ac:dyDescent="0.25">
      <c r="A6" s="55" t="s">
        <v>5</v>
      </c>
      <c r="B6" s="57" t="s">
        <v>23</v>
      </c>
      <c r="C6" s="57" t="s">
        <v>24</v>
      </c>
      <c r="D6" s="59" t="s">
        <v>25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</row>
    <row r="7" spans="1:17" s="3" customFormat="1" ht="15.75" x14ac:dyDescent="0.25">
      <c r="A7" s="56"/>
      <c r="B7" s="58"/>
      <c r="C7" s="58"/>
      <c r="D7" s="59" t="s">
        <v>18</v>
      </c>
      <c r="E7" s="61"/>
      <c r="F7" s="59" t="s">
        <v>17</v>
      </c>
      <c r="G7" s="61"/>
      <c r="H7" s="59" t="s">
        <v>16</v>
      </c>
      <c r="I7" s="61"/>
      <c r="J7" s="59" t="s">
        <v>21</v>
      </c>
      <c r="K7" s="61"/>
      <c r="L7" s="59" t="s">
        <v>26</v>
      </c>
      <c r="M7" s="61"/>
      <c r="N7" s="59" t="s">
        <v>19</v>
      </c>
      <c r="O7" s="61"/>
    </row>
    <row r="8" spans="1:17" s="3" customFormat="1" ht="15.75" x14ac:dyDescent="0.25">
      <c r="A8" s="56"/>
      <c r="B8" s="58"/>
      <c r="C8" s="58"/>
      <c r="D8" s="15" t="s">
        <v>27</v>
      </c>
      <c r="E8" s="15" t="s">
        <v>28</v>
      </c>
      <c r="F8" s="15" t="s">
        <v>27</v>
      </c>
      <c r="G8" s="15" t="s">
        <v>28</v>
      </c>
      <c r="H8" s="15" t="s">
        <v>27</v>
      </c>
      <c r="I8" s="15" t="s">
        <v>28</v>
      </c>
      <c r="J8" s="15" t="s">
        <v>27</v>
      </c>
      <c r="K8" s="15" t="s">
        <v>28</v>
      </c>
      <c r="L8" s="15" t="s">
        <v>27</v>
      </c>
      <c r="M8" s="15" t="s">
        <v>28</v>
      </c>
      <c r="N8" s="15" t="s">
        <v>27</v>
      </c>
      <c r="O8" s="15" t="s">
        <v>28</v>
      </c>
    </row>
    <row r="9" spans="1:17" s="12" customFormat="1" ht="15.75" x14ac:dyDescent="0.25">
      <c r="A9" s="28">
        <v>1</v>
      </c>
      <c r="B9" s="29" t="s">
        <v>34</v>
      </c>
      <c r="C9" s="9">
        <f>K66SAE!A58</f>
        <v>46</v>
      </c>
      <c r="D9" s="30">
        <f>COUNTIF(K66SAE!$K$13:$K$58,"Xuất sắc")</f>
        <v>29</v>
      </c>
      <c r="E9" s="31">
        <f>D9/C9</f>
        <v>0.63043478260869568</v>
      </c>
      <c r="F9" s="30">
        <f>COUNTIF(K66SAE!$K$13:$K$58,"Tốt")</f>
        <v>15</v>
      </c>
      <c r="G9" s="31">
        <f>F9/C9</f>
        <v>0.32608695652173914</v>
      </c>
      <c r="H9" s="30">
        <f>COUNTIF(K66SAE!$K$13:$K$58,"Khá")</f>
        <v>2</v>
      </c>
      <c r="I9" s="31">
        <f>H9/C9</f>
        <v>4.3478260869565216E-2</v>
      </c>
      <c r="J9" s="30">
        <f>COUNTIF(K66SAE!$K$13:$K$58,"Trung bình")</f>
        <v>0</v>
      </c>
      <c r="K9" s="31">
        <f>J9/C9</f>
        <v>0</v>
      </c>
      <c r="L9" s="30">
        <f>COUNTIF(K66SAE!$K$13:$K$58,"Yếu")</f>
        <v>0</v>
      </c>
      <c r="M9" s="31">
        <f>L9/C9</f>
        <v>0</v>
      </c>
      <c r="N9" s="30">
        <f>COUNTIF(K66SAE!$K$13:$K$58,"Kém")</f>
        <v>0</v>
      </c>
      <c r="O9" s="31">
        <f>N9/C9</f>
        <v>0</v>
      </c>
      <c r="P9" s="10">
        <f>SUM(N9,L9,J9,H9,F9,D9)</f>
        <v>46</v>
      </c>
      <c r="Q9" s="11">
        <f>SUM(E9,G9,I9,K9,M9,O9)</f>
        <v>1</v>
      </c>
    </row>
    <row r="10" spans="1:17" s="3" customFormat="1" ht="16.5" x14ac:dyDescent="0.25">
      <c r="A10" s="32">
        <v>2</v>
      </c>
      <c r="B10" s="29" t="s">
        <v>35</v>
      </c>
      <c r="C10" s="9">
        <f>K67SAE!A82</f>
        <v>70</v>
      </c>
      <c r="D10" s="30">
        <f>COUNTIF(K67SAE!$K$13:$K$82,"Xuất sắc")</f>
        <v>23</v>
      </c>
      <c r="E10" s="31">
        <f t="shared" ref="E10:E14" si="0">D10/C10</f>
        <v>0.32857142857142857</v>
      </c>
      <c r="F10" s="30">
        <f>COUNTIF(K67SAE!$K$13:$K$82,"Tốt")</f>
        <v>31</v>
      </c>
      <c r="G10" s="31">
        <f t="shared" ref="G10:G14" si="1">F10/C10</f>
        <v>0.44285714285714284</v>
      </c>
      <c r="H10" s="30">
        <f>COUNTIF(K67SAE!$K$13:$K$82,"Khá")</f>
        <v>16</v>
      </c>
      <c r="I10" s="31">
        <f t="shared" ref="I10:I14" si="2">H10/C10</f>
        <v>0.22857142857142856</v>
      </c>
      <c r="J10" s="30">
        <f>COUNTIF(K67SAE!$K$13:$K$82,"Trung bình")</f>
        <v>0</v>
      </c>
      <c r="K10" s="31">
        <f t="shared" ref="K10:K14" si="3">J10/C10</f>
        <v>0</v>
      </c>
      <c r="L10" s="30">
        <f>COUNTIF(K67SAE!$K$13:$K$82,"Yếu")</f>
        <v>0</v>
      </c>
      <c r="M10" s="31">
        <f t="shared" ref="M10:M14" si="4">L10/C10</f>
        <v>0</v>
      </c>
      <c r="N10" s="30">
        <f>COUNTIF(K67SAE!$K$13:$K$82,"Kém")</f>
        <v>0</v>
      </c>
      <c r="O10" s="31">
        <f t="shared" ref="O10:O14" si="5">N10/C10</f>
        <v>0</v>
      </c>
      <c r="P10" s="10">
        <f t="shared" ref="P10:P14" si="6">SUM(N10,L10,J10,H10,F10,D10)</f>
        <v>70</v>
      </c>
      <c r="Q10" s="11">
        <f t="shared" ref="Q10:Q14" si="7">SUM(E10,G10,I10,K10,M10,O10)</f>
        <v>0.99999999999999989</v>
      </c>
    </row>
    <row r="11" spans="1:17" s="3" customFormat="1" ht="15.75" x14ac:dyDescent="0.25">
      <c r="A11" s="28">
        <v>3</v>
      </c>
      <c r="B11" s="29" t="s">
        <v>36</v>
      </c>
      <c r="C11" s="9">
        <f>K68SAE!A89</f>
        <v>77</v>
      </c>
      <c r="D11" s="30">
        <f>COUNTIF(K68SAE!$K$13:$K$89,"xuất sắc")</f>
        <v>27</v>
      </c>
      <c r="E11" s="31">
        <f t="shared" si="0"/>
        <v>0.35064935064935066</v>
      </c>
      <c r="F11" s="30">
        <f>COUNTIF(K68SAE!$K$13:$K$89,"Tốt")</f>
        <v>40</v>
      </c>
      <c r="G11" s="31">
        <f t="shared" si="1"/>
        <v>0.51948051948051943</v>
      </c>
      <c r="H11" s="30">
        <f>COUNTIF(K68SAE!$K$13:$K$89,"Khá")</f>
        <v>8</v>
      </c>
      <c r="I11" s="31">
        <f t="shared" si="2"/>
        <v>0.1038961038961039</v>
      </c>
      <c r="J11" s="30">
        <f>COUNTIF(K68SAE!$K$13:$K$89,"Trung bình")</f>
        <v>0</v>
      </c>
      <c r="K11" s="31">
        <f t="shared" si="3"/>
        <v>0</v>
      </c>
      <c r="L11" s="30">
        <f>COUNTIF(K68SAE!$K$13:$K$89,"Yếu")</f>
        <v>0</v>
      </c>
      <c r="M11" s="31">
        <f t="shared" si="4"/>
        <v>0</v>
      </c>
      <c r="N11" s="30">
        <f>COUNTIF(K68SAE!$K$13:$K$89,"Kém")</f>
        <v>2</v>
      </c>
      <c r="O11" s="31">
        <f t="shared" si="5"/>
        <v>2.5974025974025976E-2</v>
      </c>
      <c r="P11" s="10">
        <f t="shared" si="6"/>
        <v>77</v>
      </c>
      <c r="Q11" s="11">
        <f t="shared" si="7"/>
        <v>1</v>
      </c>
    </row>
    <row r="12" spans="1:17" s="3" customFormat="1" ht="16.5" x14ac:dyDescent="0.25">
      <c r="A12" s="32">
        <v>4</v>
      </c>
      <c r="B12" s="29" t="s">
        <v>661</v>
      </c>
      <c r="C12" s="9">
        <f>K69SAE1!A53</f>
        <v>41</v>
      </c>
      <c r="D12" s="30">
        <f>COUNTIF(K69SAE1!$K$13:$K$53,"Xuất sắc")</f>
        <v>13</v>
      </c>
      <c r="E12" s="31">
        <f t="shared" si="0"/>
        <v>0.31707317073170732</v>
      </c>
      <c r="F12" s="30">
        <f>COUNTIF(K69SAE1!$K$13:$K$53,"Tốt")</f>
        <v>23</v>
      </c>
      <c r="G12" s="31">
        <f t="shared" si="1"/>
        <v>0.56097560975609762</v>
      </c>
      <c r="H12" s="30">
        <f>COUNTIF(K69SAE1!$K$13:$K$53,"Khá")</f>
        <v>4</v>
      </c>
      <c r="I12" s="31">
        <f t="shared" si="2"/>
        <v>9.7560975609756101E-2</v>
      </c>
      <c r="J12" s="30">
        <f>COUNTIF(K69SAE1!$K$13:$K$53,"Trung bình")</f>
        <v>0</v>
      </c>
      <c r="K12" s="31">
        <f t="shared" si="3"/>
        <v>0</v>
      </c>
      <c r="L12" s="30">
        <f>COUNTIF(K69SAE1!$K$13:$K$53,"Yếu")</f>
        <v>0</v>
      </c>
      <c r="M12" s="31">
        <f t="shared" si="4"/>
        <v>0</v>
      </c>
      <c r="N12" s="30">
        <f>COUNTIF(K69SAE1!$K$13:$K$53,"Kém")</f>
        <v>1</v>
      </c>
      <c r="O12" s="31">
        <f t="shared" si="5"/>
        <v>2.4390243902439025E-2</v>
      </c>
      <c r="P12" s="10">
        <f t="shared" si="6"/>
        <v>41</v>
      </c>
      <c r="Q12" s="11">
        <f t="shared" si="7"/>
        <v>1</v>
      </c>
    </row>
    <row r="13" spans="1:17" ht="15.75" x14ac:dyDescent="0.25">
      <c r="A13" s="28">
        <v>5</v>
      </c>
      <c r="B13" s="29" t="s">
        <v>660</v>
      </c>
      <c r="C13" s="22">
        <f>K69SAE2!A48</f>
        <v>36</v>
      </c>
      <c r="D13" s="22">
        <f>COUNTIF(K69SAE2!$K$13:$K$48,"Xuất sắc")</f>
        <v>12</v>
      </c>
      <c r="E13" s="31">
        <f t="shared" si="0"/>
        <v>0.33333333333333331</v>
      </c>
      <c r="F13" s="22">
        <f>COUNTIF(K69SAE2!$K$13:$K$48,"Tốt")</f>
        <v>15</v>
      </c>
      <c r="G13" s="31">
        <f t="shared" si="1"/>
        <v>0.41666666666666669</v>
      </c>
      <c r="H13" s="22">
        <f>COUNTIF(K69SAE2!$K$13:$K$48,"Khá")</f>
        <v>7</v>
      </c>
      <c r="I13" s="31">
        <f t="shared" si="2"/>
        <v>0.19444444444444445</v>
      </c>
      <c r="J13" s="22">
        <f>COUNTIF(K69SAE2!$K$13:$K$48,"Trung bình")</f>
        <v>0</v>
      </c>
      <c r="K13" s="31">
        <f t="shared" si="3"/>
        <v>0</v>
      </c>
      <c r="L13" s="22">
        <f>COUNTIF(K69SAE2!$K$13:$K$48,"Yếu")</f>
        <v>0</v>
      </c>
      <c r="M13" s="31">
        <f t="shared" si="4"/>
        <v>0</v>
      </c>
      <c r="N13" s="22">
        <f>COUNTIF(K69SAE2!$K$13:$K$48,"Kém")</f>
        <v>2</v>
      </c>
      <c r="O13" s="31">
        <f t="shared" si="5"/>
        <v>5.5555555555555552E-2</v>
      </c>
      <c r="P13" s="10">
        <f t="shared" si="6"/>
        <v>36</v>
      </c>
      <c r="Q13" s="11">
        <f t="shared" si="7"/>
        <v>1</v>
      </c>
    </row>
    <row r="14" spans="1:17" ht="16.5" x14ac:dyDescent="0.25">
      <c r="A14" s="32">
        <v>6</v>
      </c>
      <c r="B14" s="29" t="s">
        <v>662</v>
      </c>
      <c r="C14" s="22">
        <f>K69SAE3!A53</f>
        <v>41</v>
      </c>
      <c r="D14" s="22">
        <f>COUNTIF(K69SAE3!$K$13:$K$53,"Xuất sắc")</f>
        <v>16</v>
      </c>
      <c r="E14" s="31">
        <f t="shared" si="0"/>
        <v>0.3902439024390244</v>
      </c>
      <c r="F14" s="22">
        <f>COUNTIF(K69SAE3!$K$13:$K$53,"Tốt")</f>
        <v>18</v>
      </c>
      <c r="G14" s="31">
        <f t="shared" si="1"/>
        <v>0.43902439024390244</v>
      </c>
      <c r="H14" s="22">
        <f>COUNTIF(K69SAE3!$K$13:$K$53,"Khá")</f>
        <v>6</v>
      </c>
      <c r="I14" s="31">
        <f t="shared" si="2"/>
        <v>0.14634146341463414</v>
      </c>
      <c r="J14" s="22">
        <f>COUNTIF(K69SAE3!$K$13:$K$53,"Trung bình")</f>
        <v>0</v>
      </c>
      <c r="K14" s="31">
        <f t="shared" si="3"/>
        <v>0</v>
      </c>
      <c r="L14" s="22">
        <f>COUNTIF(K69SAE3!$K$13:$K$53,"Yếu")</f>
        <v>0</v>
      </c>
      <c r="M14" s="31">
        <f t="shared" si="4"/>
        <v>0</v>
      </c>
      <c r="N14" s="22">
        <f>COUNTIF(K69SAE3!$K$13:$K$53,"Kém")</f>
        <v>1</v>
      </c>
      <c r="O14" s="31">
        <f t="shared" si="5"/>
        <v>2.4390243902439025E-2</v>
      </c>
      <c r="P14" s="10">
        <f t="shared" si="6"/>
        <v>41</v>
      </c>
      <c r="Q14" s="11">
        <f t="shared" si="7"/>
        <v>1</v>
      </c>
    </row>
    <row r="15" spans="1:17" s="4" customFormat="1" ht="15.75" x14ac:dyDescent="0.2">
      <c r="A15" s="54" t="s">
        <v>22</v>
      </c>
      <c r="B15" s="54"/>
      <c r="C15" s="24">
        <f>SUM(C9:C14)</f>
        <v>311</v>
      </c>
      <c r="D15" s="23">
        <f>SUM(D9:D14)</f>
        <v>120</v>
      </c>
      <c r="E15" s="25">
        <f t="shared" ref="E15" si="8">D15/C15</f>
        <v>0.38585209003215432</v>
      </c>
      <c r="F15" s="23">
        <f>SUM(F9:F14)</f>
        <v>142</v>
      </c>
      <c r="G15" s="25">
        <f t="shared" ref="G15" si="9">F15/C15</f>
        <v>0.45659163987138263</v>
      </c>
      <c r="H15" s="23">
        <f>SUM(H9:H14)</f>
        <v>43</v>
      </c>
      <c r="I15" s="25">
        <f t="shared" ref="I15" si="10">H15/C15</f>
        <v>0.13826366559485531</v>
      </c>
      <c r="J15" s="23">
        <f>SUM(J9:J14)</f>
        <v>0</v>
      </c>
      <c r="K15" s="25">
        <f t="shared" ref="K15" si="11">J15/C15</f>
        <v>0</v>
      </c>
      <c r="L15" s="26">
        <f>SUM(L9:L14)</f>
        <v>0</v>
      </c>
      <c r="M15" s="27">
        <f t="shared" ref="M15" si="12">L15/C15</f>
        <v>0</v>
      </c>
      <c r="N15" s="16">
        <f>SUM(N9:N14)</f>
        <v>6</v>
      </c>
      <c r="O15" s="27">
        <f t="shared" ref="O15" si="13">N15/C15</f>
        <v>1.9292604501607719E-2</v>
      </c>
      <c r="P15" s="4">
        <f>SUM(D15,F15,H15,J15,L15,N15)</f>
        <v>311</v>
      </c>
      <c r="Q15" s="13">
        <f t="shared" ref="Q15" si="14">SUM(E15,G15,I15,K15,M15,O15)</f>
        <v>1</v>
      </c>
    </row>
  </sheetData>
  <mergeCells count="16">
    <mergeCell ref="A15:B15"/>
    <mergeCell ref="A6:A8"/>
    <mergeCell ref="B6:B8"/>
    <mergeCell ref="C6:C8"/>
    <mergeCell ref="D6:O6"/>
    <mergeCell ref="D7:E7"/>
    <mergeCell ref="F7:G7"/>
    <mergeCell ref="H7:I7"/>
    <mergeCell ref="J7:K7"/>
    <mergeCell ref="L7:M7"/>
    <mergeCell ref="N7:O7"/>
    <mergeCell ref="A1:F1"/>
    <mergeCell ref="I1:O1"/>
    <mergeCell ref="A2:F2"/>
    <mergeCell ref="I2:O2"/>
    <mergeCell ref="B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K66SAE</vt:lpstr>
      <vt:lpstr>K67SAE</vt:lpstr>
      <vt:lpstr>K68SAE</vt:lpstr>
      <vt:lpstr>K69SAE1</vt:lpstr>
      <vt:lpstr>K69SAE2</vt:lpstr>
      <vt:lpstr>K69SAE3</vt:lpstr>
      <vt:lpstr>Thống kê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Nguyễn Thị Huế</cp:lastModifiedBy>
  <dcterms:created xsi:type="dcterms:W3CDTF">2015-06-05T18:17:20Z</dcterms:created>
  <dcterms:modified xsi:type="dcterms:W3CDTF">2025-03-22T09:27:04Z</dcterms:modified>
</cp:coreProperties>
</file>